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e4\Documents\old_D_drive\yone_syp\sample\"/>
    </mc:Choice>
  </mc:AlternateContent>
  <bookViews>
    <workbookView xWindow="0" yWindow="0" windowWidth="19500" windowHeight="9555"/>
  </bookViews>
  <sheets>
    <sheet name="Sheet1" sheetId="1" r:id="rId1"/>
    <sheet name="Sheet2" sheetId="2" r:id="rId2"/>
    <sheet name="ピボット" sheetId="8" r:id="rId3"/>
    <sheet name="医療費明細" sheetId="4" r:id="rId4"/>
    <sheet name="元データ" sheetId="9" r:id="rId5"/>
  </sheets>
  <definedNames>
    <definedName name="家族">Sheet2!$B$3:$B$6</definedName>
    <definedName name="病院名">Sheet2!$E$3:$E$12</definedName>
  </definedNames>
  <calcPr calcId="162913"/>
  <pivotCaches>
    <pivotCache cacheId="17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A8" i="1"/>
  <c r="D8" i="1"/>
  <c r="E8" i="1"/>
  <c r="A7" i="1"/>
  <c r="D7" i="1"/>
  <c r="E7" i="1"/>
  <c r="D5" i="1"/>
  <c r="D6" i="1"/>
  <c r="E5" i="1"/>
  <c r="E6" i="1"/>
  <c r="F23" i="4"/>
  <c r="F25" i="4"/>
  <c r="F27" i="4"/>
  <c r="F28" i="4"/>
  <c r="F24" i="4"/>
  <c r="F29" i="4"/>
  <c r="C27" i="4" l="1"/>
  <c r="C28" i="4" s="1"/>
  <c r="C24" i="4"/>
  <c r="H2" i="1"/>
  <c r="C23" i="4" s="1"/>
  <c r="A5" i="1"/>
  <c r="A6" i="1"/>
  <c r="C25" i="4" l="1"/>
  <c r="C29" i="4" s="1"/>
</calcChain>
</file>

<file path=xl/sharedStrings.xml><?xml version="1.0" encoding="utf-8"?>
<sst xmlns="http://schemas.openxmlformats.org/spreadsheetml/2006/main" count="759" uniqueCount="102">
  <si>
    <t>医療費、交通費</t>
    <rPh sb="0" eb="3">
      <t>イリョウヒ</t>
    </rPh>
    <rPh sb="4" eb="7">
      <t>コウツウヒ</t>
    </rPh>
    <phoneticPr fontId="4"/>
  </si>
  <si>
    <t>補填金</t>
    <rPh sb="0" eb="2">
      <t>ホテン</t>
    </rPh>
    <rPh sb="2" eb="3">
      <t>キン</t>
    </rPh>
    <phoneticPr fontId="4"/>
  </si>
  <si>
    <t>合計金額</t>
    <rPh sb="0" eb="2">
      <t>ゴウケイ</t>
    </rPh>
    <rPh sb="2" eb="4">
      <t>キンガク</t>
    </rPh>
    <phoneticPr fontId="4"/>
  </si>
  <si>
    <t>支払年月日</t>
    <rPh sb="0" eb="2">
      <t>シハライ</t>
    </rPh>
    <rPh sb="2" eb="5">
      <t>ネンガッピ</t>
    </rPh>
    <phoneticPr fontId="4"/>
  </si>
  <si>
    <t>医療を受けた人</t>
    <rPh sb="0" eb="2">
      <t>イリョウ</t>
    </rPh>
    <rPh sb="3" eb="4">
      <t>ウ</t>
    </rPh>
    <rPh sb="6" eb="7">
      <t>ヒト</t>
    </rPh>
    <phoneticPr fontId="4"/>
  </si>
  <si>
    <t>続柄</t>
    <rPh sb="0" eb="2">
      <t>ゾクガラ</t>
    </rPh>
    <phoneticPr fontId="4"/>
  </si>
  <si>
    <t>病院などの所在地</t>
    <rPh sb="0" eb="2">
      <t>ビョウイン</t>
    </rPh>
    <rPh sb="5" eb="8">
      <t>ショザイチ</t>
    </rPh>
    <phoneticPr fontId="4"/>
  </si>
  <si>
    <t>病院などの名称</t>
    <rPh sb="0" eb="2">
      <t>ビョウイン</t>
    </rPh>
    <rPh sb="5" eb="7">
      <t>メイショウ</t>
    </rPh>
    <phoneticPr fontId="4"/>
  </si>
  <si>
    <t>治療内容、医薬品名など</t>
    <rPh sb="0" eb="2">
      <t>チリョウ</t>
    </rPh>
    <rPh sb="2" eb="4">
      <t>ナイヨウ</t>
    </rPh>
    <rPh sb="5" eb="8">
      <t>イヤクヒン</t>
    </rPh>
    <rPh sb="8" eb="9">
      <t>メイ</t>
    </rPh>
    <phoneticPr fontId="4"/>
  </si>
  <si>
    <t>支払った医療費、
交通費（単位：円）</t>
    <rPh sb="0" eb="2">
      <t>シハラ</t>
    </rPh>
    <rPh sb="4" eb="7">
      <t>イリョウヒ</t>
    </rPh>
    <rPh sb="9" eb="12">
      <t>コウツウヒ</t>
    </rPh>
    <phoneticPr fontId="4"/>
  </si>
  <si>
    <t>有田クリニック</t>
  </si>
  <si>
    <t>泌尿科</t>
    <rPh sb="0" eb="3">
      <t>ヒニョウカ</t>
    </rPh>
    <phoneticPr fontId="1"/>
  </si>
  <si>
    <t>整体治療</t>
    <rPh sb="0" eb="2">
      <t>セイタイ</t>
    </rPh>
    <rPh sb="2" eb="4">
      <t>チリョウ</t>
    </rPh>
    <phoneticPr fontId="1"/>
  </si>
  <si>
    <t>No</t>
  </si>
  <si>
    <t>山田孝蔵</t>
  </si>
  <si>
    <t>父</t>
  </si>
  <si>
    <t>鹿児島市玉里町</t>
  </si>
  <si>
    <t>山田はな</t>
  </si>
  <si>
    <t>妻</t>
  </si>
  <si>
    <t>鹿児島市原良</t>
  </si>
  <si>
    <t>菅原整骨院</t>
  </si>
  <si>
    <t>家族</t>
    <rPh sb="0" eb="2">
      <t>カゾク</t>
    </rPh>
    <phoneticPr fontId="3"/>
  </si>
  <si>
    <t>続柄</t>
    <rPh sb="0" eb="2">
      <t>ゾクガラ</t>
    </rPh>
    <phoneticPr fontId="3"/>
  </si>
  <si>
    <t>山田一郎</t>
    <rPh sb="0" eb="4">
      <t>ヤマダイチロウ</t>
    </rPh>
    <phoneticPr fontId="1"/>
  </si>
  <si>
    <t>本人</t>
    <rPh sb="0" eb="2">
      <t>ホンニン</t>
    </rPh>
    <phoneticPr fontId="1"/>
  </si>
  <si>
    <t>山田はな</t>
    <rPh sb="0" eb="2">
      <t>ヤマダ</t>
    </rPh>
    <phoneticPr fontId="1"/>
  </si>
  <si>
    <t>妻</t>
    <rPh sb="0" eb="1">
      <t>ツマ</t>
    </rPh>
    <phoneticPr fontId="1"/>
  </si>
  <si>
    <t>山田裕也</t>
    <rPh sb="0" eb="2">
      <t>ヤマダ</t>
    </rPh>
    <rPh sb="2" eb="4">
      <t>ユウヤ</t>
    </rPh>
    <phoneticPr fontId="1"/>
  </si>
  <si>
    <t>子</t>
    <rPh sb="0" eb="1">
      <t>コ</t>
    </rPh>
    <phoneticPr fontId="1"/>
  </si>
  <si>
    <t>山田孝蔵</t>
    <rPh sb="0" eb="2">
      <t>ヤマダ</t>
    </rPh>
    <rPh sb="2" eb="4">
      <t>コウゾウ</t>
    </rPh>
    <phoneticPr fontId="1"/>
  </si>
  <si>
    <t>父</t>
    <rPh sb="0" eb="1">
      <t>チチ</t>
    </rPh>
    <phoneticPr fontId="1"/>
  </si>
  <si>
    <t>病院名</t>
    <rPh sb="0" eb="2">
      <t>ビョウイン</t>
    </rPh>
    <rPh sb="2" eb="3">
      <t>メイ</t>
    </rPh>
    <phoneticPr fontId="4"/>
  </si>
  <si>
    <t>島崎病院</t>
  </si>
  <si>
    <t>鹿児島市易居町</t>
  </si>
  <si>
    <t>黒川医院</t>
    <rPh sb="2" eb="4">
      <t>イイン</t>
    </rPh>
    <phoneticPr fontId="3"/>
  </si>
  <si>
    <t>鹿児島市加治屋町</t>
  </si>
  <si>
    <t>黒川薬局</t>
    <rPh sb="0" eb="2">
      <t>クロカワ</t>
    </rPh>
    <rPh sb="2" eb="4">
      <t>ヤッキョク</t>
    </rPh>
    <phoneticPr fontId="1"/>
  </si>
  <si>
    <t>所在地</t>
  </si>
  <si>
    <t>菅原整骨院</t>
    <rPh sb="2" eb="5">
      <t>セイコツイン</t>
    </rPh>
    <phoneticPr fontId="1"/>
  </si>
  <si>
    <t>村岡皮膚科</t>
    <rPh sb="0" eb="2">
      <t>ムラオカ</t>
    </rPh>
    <rPh sb="2" eb="5">
      <t>ヒフカ</t>
    </rPh>
    <phoneticPr fontId="1"/>
  </si>
  <si>
    <t>鹿児島市錦江町</t>
  </si>
  <si>
    <t>村岡中央薬局</t>
    <rPh sb="0" eb="2">
      <t>ムラオカ</t>
    </rPh>
    <rPh sb="2" eb="4">
      <t>チュウオウ</t>
    </rPh>
    <rPh sb="4" eb="6">
      <t>ヤッキョク</t>
    </rPh>
    <phoneticPr fontId="3"/>
  </si>
  <si>
    <t>成瀬脳神経外科病院</t>
    <rPh sb="2" eb="5">
      <t>ノウシンケイ</t>
    </rPh>
    <rPh sb="5" eb="7">
      <t>ゲカ</t>
    </rPh>
    <rPh sb="7" eb="9">
      <t>ビョウイン</t>
    </rPh>
    <phoneticPr fontId="2"/>
  </si>
  <si>
    <t>鹿児島市坂之上</t>
  </si>
  <si>
    <t>池田クリニック</t>
    <rPh sb="0" eb="2">
      <t>イケダ</t>
    </rPh>
    <phoneticPr fontId="2"/>
  </si>
  <si>
    <t>鹿児島市若葉町</t>
  </si>
  <si>
    <t>鹿児島県立病院</t>
    <rPh sb="0" eb="3">
      <t>カゴシマ</t>
    </rPh>
    <rPh sb="3" eb="5">
      <t>ケンリツ</t>
    </rPh>
    <rPh sb="5" eb="7">
      <t>ビョウイン</t>
    </rPh>
    <phoneticPr fontId="2"/>
  </si>
  <si>
    <t>鹿児島市小原町</t>
  </si>
  <si>
    <t>山田一郎</t>
  </si>
  <si>
    <t>本人</t>
  </si>
  <si>
    <t>黒川医院</t>
  </si>
  <si>
    <t>黒川薬局</t>
  </si>
  <si>
    <t>メディカルチェック</t>
  </si>
  <si>
    <t>整体治療</t>
  </si>
  <si>
    <t>泌尿科</t>
  </si>
  <si>
    <t>池田クリニック</t>
  </si>
  <si>
    <t>花粉症</t>
  </si>
  <si>
    <t>山田裕也</t>
  </si>
  <si>
    <t>子</t>
  </si>
  <si>
    <t>鹿児島県立病院</t>
  </si>
  <si>
    <t>呼吸外科</t>
  </si>
  <si>
    <t>村岡皮膚科</t>
  </si>
  <si>
    <t>皮膚病</t>
  </si>
  <si>
    <t>村岡中央薬局</t>
  </si>
  <si>
    <t>皮膚科</t>
  </si>
  <si>
    <t>風邪</t>
  </si>
  <si>
    <t>成瀬脳神経外科病院</t>
  </si>
  <si>
    <t>入院</t>
  </si>
  <si>
    <t>頭痛</t>
  </si>
  <si>
    <t>高血圧</t>
    <phoneticPr fontId="5"/>
  </si>
  <si>
    <t>支払った医療費</t>
    <rPh sb="0" eb="2">
      <t>シハラ</t>
    </rPh>
    <rPh sb="4" eb="7">
      <t>イリョウヒ</t>
    </rPh>
    <phoneticPr fontId="5"/>
  </si>
  <si>
    <t>控除額の計算</t>
    <rPh sb="0" eb="2">
      <t>コウジョ</t>
    </rPh>
    <rPh sb="2" eb="3">
      <t>ガク</t>
    </rPh>
    <rPh sb="4" eb="6">
      <t>ケイサン</t>
    </rPh>
    <phoneticPr fontId="5"/>
  </si>
  <si>
    <t>A</t>
    <phoneticPr fontId="5"/>
  </si>
  <si>
    <t>保険などで補填される金額</t>
    <rPh sb="0" eb="2">
      <t>ホケン</t>
    </rPh>
    <rPh sb="5" eb="7">
      <t>ホテン</t>
    </rPh>
    <rPh sb="10" eb="12">
      <t>キンガク</t>
    </rPh>
    <phoneticPr fontId="5"/>
  </si>
  <si>
    <t>B</t>
  </si>
  <si>
    <t>差引金額
(A-B)</t>
    <rPh sb="0" eb="2">
      <t>サシヒキ</t>
    </rPh>
    <rPh sb="2" eb="4">
      <t>キンガク</t>
    </rPh>
    <phoneticPr fontId="5"/>
  </si>
  <si>
    <t>C</t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</si>
  <si>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5"/>
  </si>
  <si>
    <t>D×0.05</t>
    <phoneticPr fontId="5"/>
  </si>
  <si>
    <t>E</t>
  </si>
  <si>
    <t>Eと10万円のいずれか少ない方の金額</t>
    <rPh sb="4" eb="6">
      <t>マンエン</t>
    </rPh>
    <rPh sb="11" eb="12">
      <t>スク</t>
    </rPh>
    <rPh sb="14" eb="15">
      <t>ホウ</t>
    </rPh>
    <rPh sb="16" eb="18">
      <t>キンガク</t>
    </rPh>
    <phoneticPr fontId="5"/>
  </si>
  <si>
    <t>F</t>
  </si>
  <si>
    <t>医療費控除額
C-F</t>
    <rPh sb="0" eb="3">
      <t>イリョウヒ</t>
    </rPh>
    <rPh sb="3" eb="5">
      <t>コウジョ</t>
    </rPh>
    <rPh sb="5" eb="6">
      <t>ガク</t>
    </rPh>
    <phoneticPr fontId="5"/>
  </si>
  <si>
    <t>G</t>
  </si>
  <si>
    <t>総計</t>
  </si>
  <si>
    <t>合計 / 支払った医療費、
交通費（単位：円）</t>
  </si>
  <si>
    <t>医療を受けた人</t>
  </si>
  <si>
    <t>続柄</t>
  </si>
  <si>
    <t>病院などの名称</t>
  </si>
  <si>
    <t>病院などの所在地</t>
  </si>
  <si>
    <t>治療内容、医薬品名など</t>
  </si>
  <si>
    <t>高血圧</t>
  </si>
  <si>
    <t>合計 / 支払った医療費、交通費（単位：円）</t>
    <phoneticPr fontId="3"/>
  </si>
  <si>
    <t>左のうち、補填される金額（単位：円）</t>
    <rPh sb="0" eb="1">
      <t>ヒダリ</t>
    </rPh>
    <rPh sb="5" eb="7">
      <t>ホテン</t>
    </rPh>
    <rPh sb="10" eb="12">
      <t>キンガク</t>
    </rPh>
    <phoneticPr fontId="4"/>
  </si>
  <si>
    <t>合計 / 左のうち、補填される金額（単位：円）</t>
  </si>
  <si>
    <t>住所</t>
    <rPh sb="0" eb="2">
      <t>ジュウショ</t>
    </rPh>
    <phoneticPr fontId="3"/>
  </si>
  <si>
    <t>氏名</t>
    <rPh sb="0" eb="2">
      <t>シメイ</t>
    </rPh>
    <phoneticPr fontId="3"/>
  </si>
  <si>
    <t>鹿児島市○○○町△△△</t>
    <rPh sb="0" eb="4">
      <t>カゴシマシ</t>
    </rPh>
    <rPh sb="7" eb="8">
      <t>チョウ</t>
    </rPh>
    <phoneticPr fontId="3"/>
  </si>
  <si>
    <t>山田一郎</t>
    <rPh sb="0" eb="2">
      <t>ヤマダ</t>
    </rPh>
    <rPh sb="2" eb="4">
      <t>イチロウ</t>
    </rPh>
    <phoneticPr fontId="3"/>
  </si>
  <si>
    <t>D(ここでは適当に入力していますので、実際の所得金額を入力します)</t>
    <rPh sb="6" eb="8">
      <t>テキトウ</t>
    </rPh>
    <rPh sb="9" eb="11">
      <t>ニュウリョク</t>
    </rPh>
    <rPh sb="19" eb="21">
      <t>ジッサイ</t>
    </rPh>
    <rPh sb="22" eb="24">
      <t>ショトク</t>
    </rPh>
    <rPh sb="24" eb="26">
      <t>キンガク</t>
    </rPh>
    <rPh sb="27" eb="29">
      <t>ニュウリョク</t>
    </rPh>
    <phoneticPr fontId="3"/>
  </si>
  <si>
    <t>平成29年分　医療費の明細書</t>
    <rPh sb="0" eb="2">
      <t>ヘイセイ</t>
    </rPh>
    <rPh sb="4" eb="6">
      <t>ネンブン</t>
    </rPh>
    <rPh sb="7" eb="10">
      <t>イリョウヒ</t>
    </rPh>
    <rPh sb="11" eb="13">
      <t>メイサイ</t>
    </rPh>
    <rPh sb="13" eb="14">
      <t>ショ</t>
    </rPh>
    <phoneticPr fontId="3"/>
  </si>
  <si>
    <t>高血圧</t>
    <rPh sb="0" eb="3">
      <t>コウケツアツ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</si>
</sst>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0" fontId="0" fillId="2" borderId="1" xfId="0" applyFill="1" applyBorder="1">
      <alignment vertical="center"/>
    </xf>
    <xf numFmtId="0" fontId="8" fillId="0" borderId="0" xfId="0" applyFont="1">
      <alignment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38" fontId="9" fillId="0" borderId="1" xfId="1" applyFont="1" applyFill="1" applyBorder="1">
      <alignment vertical="center"/>
    </xf>
    <xf numFmtId="0" fontId="0" fillId="0" borderId="0" xfId="0" pivotButton="1">
      <alignment vertical="center"/>
    </xf>
    <xf numFmtId="0" fontId="0" fillId="0" borderId="0" xfId="0" applyFont="1" applyBorder="1">
      <alignment vertical="center"/>
    </xf>
    <xf numFmtId="14" fontId="0" fillId="0" borderId="0" xfId="0" applyNumberFormat="1" applyFont="1" applyBorder="1">
      <alignment vertical="center"/>
    </xf>
    <xf numFmtId="0" fontId="0" fillId="0" borderId="0" xfId="0" applyNumberFormat="1" applyFont="1" applyBorder="1">
      <alignment vertical="center"/>
    </xf>
    <xf numFmtId="3" fontId="0" fillId="0" borderId="0" xfId="0" applyNumberFormat="1" applyFont="1" applyBorder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38" fontId="0" fillId="0" borderId="0" xfId="0" applyNumberFormat="1" applyFont="1" applyBorder="1">
      <alignment vertical="center"/>
    </xf>
    <xf numFmtId="38" fontId="0" fillId="0" borderId="1" xfId="0" applyNumberFormat="1" applyFont="1" applyFill="1" applyBorder="1">
      <alignment vertical="center"/>
    </xf>
    <xf numFmtId="38" fontId="9" fillId="0" borderId="4" xfId="1" applyFont="1" applyBorder="1">
      <alignment vertical="center"/>
    </xf>
    <xf numFmtId="38" fontId="9" fillId="0" borderId="5" xfId="1" applyFont="1" applyBorder="1">
      <alignment vertical="center"/>
    </xf>
    <xf numFmtId="38" fontId="9" fillId="0" borderId="1" xfId="1" applyFont="1" applyBorder="1">
      <alignment vertical="center"/>
    </xf>
    <xf numFmtId="38" fontId="9" fillId="0" borderId="2" xfId="1" applyFont="1" applyBorder="1">
      <alignment vertical="center"/>
    </xf>
  </cellXfs>
  <cellStyles count="2">
    <cellStyle name="桁区切り" xfId="1" builtinId="6"/>
    <cellStyle name="標準" xfId="0" builtinId="0"/>
  </cellStyles>
  <dxfs count="5">
    <dxf>
      <alignment wrapText="1"/>
    </dxf>
    <dxf>
      <alignment wrapText="1"/>
    </dxf>
    <dxf>
      <numFmt numFmtId="6" formatCode="#,##0;[Red]\-#,##0"/>
    </dxf>
    <dxf>
      <numFmt numFmtId="0" formatCode="General"/>
    </dxf>
    <dxf>
      <numFmt numFmtId="19" formatCode="yyyy/m/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ne" refreshedDate="42807.376078935187" createdVersion="6" refreshedVersion="6" minRefreshableVersion="3" recordCount="116">
  <cacheSource type="worksheet">
    <worksheetSource name="テーブル1"/>
  </cacheSource>
  <cacheFields count="9">
    <cacheField name="No" numFmtId="0">
      <sharedItems containsSemiMixedTypes="0" containsString="0" containsNumber="1" containsInteger="1" minValue="1" maxValue="116"/>
    </cacheField>
    <cacheField name="支払年月日" numFmtId="14">
      <sharedItems containsSemiMixedTypes="0" containsNonDate="0" containsDate="1" containsString="0" minDate="1917-01-09T00:00:00" maxDate="2017-01-08T00:00:00"/>
    </cacheField>
    <cacheField name="医療を受けた人" numFmtId="0">
      <sharedItems count="4">
        <s v="山田はな"/>
        <s v="山田一郎"/>
        <s v="山田孝蔵"/>
        <s v="山田裕也"/>
      </sharedItems>
    </cacheField>
    <cacheField name="続柄" numFmtId="0">
      <sharedItems count="4">
        <s v="妻"/>
        <s v="本人"/>
        <s v="父"/>
        <s v="子"/>
      </sharedItems>
    </cacheField>
    <cacheField name="病院などの所在地" numFmtId="0">
      <sharedItems count="8">
        <s v="鹿児島市原良"/>
        <s v="鹿児島市若葉町"/>
        <s v="鹿児島市加治屋町"/>
        <s v="鹿児島市坂之上"/>
        <s v="鹿児島市錦江町"/>
        <s v="鹿児島市易居町"/>
        <s v="鹿児島市玉里町"/>
        <s v="鹿児島市小原町"/>
      </sharedItems>
    </cacheField>
    <cacheField name="病院などの名称" numFmtId="0">
      <sharedItems count="10">
        <s v="菅原整骨院"/>
        <s v="池田クリニック"/>
        <s v="黒川医院"/>
        <s v="黒川薬局"/>
        <s v="成瀬脳神経外科病院"/>
        <s v="村岡中央薬局"/>
        <s v="村岡皮膚科"/>
        <s v="島崎病院"/>
        <s v="有田クリニック"/>
        <s v="鹿児島県立病院"/>
      </sharedItems>
    </cacheField>
    <cacheField name="治療内容、医薬品名など" numFmtId="0">
      <sharedItems count="11">
        <s v="整体治療"/>
        <s v="花粉症"/>
        <s v="頭痛"/>
        <s v="高血圧"/>
        <s v="入院"/>
        <s v="皮膚科"/>
        <s v="メディカルチェック"/>
        <s v="皮膚病"/>
        <s v="泌尿科"/>
        <s v="風邪"/>
        <s v="呼吸外科"/>
      </sharedItems>
    </cacheField>
    <cacheField name="支払った医療費、_x000a_交通費（単位：円）" numFmtId="0">
      <sharedItems containsSemiMixedTypes="0" containsString="0" containsNumber="1" containsInteger="1" minValue="100" maxValue="142360"/>
    </cacheField>
    <cacheField name="左のうち、補填される金額（単位：円）" numFmtId="0">
      <sharedItems containsString="0" containsBlank="1" containsNumber="1" containsInteger="1" minValue="17090" maxValue="9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">
  <r>
    <n v="1"/>
    <d v="1917-01-28T00:00:00"/>
    <x v="0"/>
    <x v="0"/>
    <x v="0"/>
    <x v="0"/>
    <x v="0"/>
    <n v="600"/>
    <m/>
  </r>
  <r>
    <n v="2"/>
    <d v="1917-02-25T00:00:00"/>
    <x v="0"/>
    <x v="0"/>
    <x v="0"/>
    <x v="0"/>
    <x v="0"/>
    <n v="600"/>
    <m/>
  </r>
  <r>
    <n v="3"/>
    <d v="1917-03-08T00:00:00"/>
    <x v="0"/>
    <x v="0"/>
    <x v="0"/>
    <x v="0"/>
    <x v="0"/>
    <n v="600"/>
    <m/>
  </r>
  <r>
    <n v="4"/>
    <d v="1917-03-31T00:00:00"/>
    <x v="0"/>
    <x v="0"/>
    <x v="0"/>
    <x v="0"/>
    <x v="0"/>
    <n v="600"/>
    <m/>
  </r>
  <r>
    <n v="5"/>
    <d v="1917-04-21T00:00:00"/>
    <x v="0"/>
    <x v="0"/>
    <x v="0"/>
    <x v="0"/>
    <x v="0"/>
    <n v="600"/>
    <m/>
  </r>
  <r>
    <n v="6"/>
    <d v="1917-06-15T00:00:00"/>
    <x v="0"/>
    <x v="0"/>
    <x v="0"/>
    <x v="0"/>
    <x v="0"/>
    <n v="600"/>
    <m/>
  </r>
  <r>
    <n v="7"/>
    <d v="1917-07-14T00:00:00"/>
    <x v="0"/>
    <x v="0"/>
    <x v="0"/>
    <x v="0"/>
    <x v="0"/>
    <n v="600"/>
    <m/>
  </r>
  <r>
    <n v="8"/>
    <d v="1917-08-04T00:00:00"/>
    <x v="0"/>
    <x v="0"/>
    <x v="0"/>
    <x v="0"/>
    <x v="0"/>
    <n v="600"/>
    <m/>
  </r>
  <r>
    <n v="9"/>
    <d v="1917-08-04T00:00:00"/>
    <x v="0"/>
    <x v="0"/>
    <x v="0"/>
    <x v="0"/>
    <x v="0"/>
    <n v="100"/>
    <m/>
  </r>
  <r>
    <n v="10"/>
    <d v="1917-09-01T00:00:00"/>
    <x v="0"/>
    <x v="0"/>
    <x v="0"/>
    <x v="0"/>
    <x v="0"/>
    <n v="600"/>
    <m/>
  </r>
  <r>
    <n v="11"/>
    <d v="1917-09-10T00:00:00"/>
    <x v="0"/>
    <x v="0"/>
    <x v="0"/>
    <x v="0"/>
    <x v="0"/>
    <n v="700"/>
    <m/>
  </r>
  <r>
    <n v="12"/>
    <d v="1917-09-26T00:00:00"/>
    <x v="0"/>
    <x v="0"/>
    <x v="0"/>
    <x v="0"/>
    <x v="0"/>
    <n v="600"/>
    <m/>
  </r>
  <r>
    <n v="13"/>
    <d v="1917-10-08T00:00:00"/>
    <x v="0"/>
    <x v="0"/>
    <x v="0"/>
    <x v="0"/>
    <x v="0"/>
    <n v="600"/>
    <m/>
  </r>
  <r>
    <n v="14"/>
    <d v="1917-10-18T00:00:00"/>
    <x v="0"/>
    <x v="0"/>
    <x v="0"/>
    <x v="0"/>
    <x v="0"/>
    <n v="600"/>
    <m/>
  </r>
  <r>
    <n v="15"/>
    <d v="1917-10-26T00:00:00"/>
    <x v="0"/>
    <x v="0"/>
    <x v="0"/>
    <x v="0"/>
    <x v="0"/>
    <n v="600"/>
    <m/>
  </r>
  <r>
    <n v="16"/>
    <d v="1917-11-18T00:00:00"/>
    <x v="0"/>
    <x v="0"/>
    <x v="0"/>
    <x v="0"/>
    <x v="0"/>
    <n v="600"/>
    <m/>
  </r>
  <r>
    <n v="17"/>
    <d v="1917-12-15T00:00:00"/>
    <x v="0"/>
    <x v="0"/>
    <x v="0"/>
    <x v="0"/>
    <x v="0"/>
    <n v="600"/>
    <m/>
  </r>
  <r>
    <n v="18"/>
    <d v="1917-12-27T00:00:00"/>
    <x v="0"/>
    <x v="0"/>
    <x v="0"/>
    <x v="0"/>
    <x v="0"/>
    <n v="600"/>
    <m/>
  </r>
  <r>
    <n v="19"/>
    <d v="2017-01-07T00:00:00"/>
    <x v="0"/>
    <x v="0"/>
    <x v="0"/>
    <x v="0"/>
    <x v="0"/>
    <n v="600"/>
    <m/>
  </r>
  <r>
    <n v="20"/>
    <d v="1917-02-27T00:00:00"/>
    <x v="0"/>
    <x v="0"/>
    <x v="1"/>
    <x v="1"/>
    <x v="1"/>
    <n v="1730"/>
    <m/>
  </r>
  <r>
    <n v="21"/>
    <d v="1917-06-13T00:00:00"/>
    <x v="0"/>
    <x v="0"/>
    <x v="1"/>
    <x v="1"/>
    <x v="2"/>
    <n v="1540"/>
    <m/>
  </r>
  <r>
    <n v="22"/>
    <d v="1917-06-20T00:00:00"/>
    <x v="0"/>
    <x v="0"/>
    <x v="1"/>
    <x v="1"/>
    <x v="2"/>
    <n v="850"/>
    <m/>
  </r>
  <r>
    <n v="23"/>
    <d v="1917-01-09T00:00:00"/>
    <x v="1"/>
    <x v="1"/>
    <x v="2"/>
    <x v="2"/>
    <x v="3"/>
    <n v="580"/>
    <m/>
  </r>
  <r>
    <n v="24"/>
    <d v="1917-02-06T00:00:00"/>
    <x v="1"/>
    <x v="1"/>
    <x v="2"/>
    <x v="2"/>
    <x v="3"/>
    <n v="580"/>
    <m/>
  </r>
  <r>
    <n v="25"/>
    <d v="1917-03-15T00:00:00"/>
    <x v="1"/>
    <x v="1"/>
    <x v="2"/>
    <x v="2"/>
    <x v="3"/>
    <n v="580"/>
    <m/>
  </r>
  <r>
    <n v="26"/>
    <d v="1917-04-13T00:00:00"/>
    <x v="1"/>
    <x v="1"/>
    <x v="2"/>
    <x v="2"/>
    <x v="3"/>
    <n v="580"/>
    <m/>
  </r>
  <r>
    <n v="27"/>
    <d v="1917-05-09T00:00:00"/>
    <x v="1"/>
    <x v="1"/>
    <x v="2"/>
    <x v="2"/>
    <x v="3"/>
    <n v="770"/>
    <m/>
  </r>
  <r>
    <n v="28"/>
    <d v="1917-06-10T00:00:00"/>
    <x v="1"/>
    <x v="1"/>
    <x v="2"/>
    <x v="2"/>
    <x v="3"/>
    <n v="770"/>
    <m/>
  </r>
  <r>
    <n v="29"/>
    <d v="1917-07-09T00:00:00"/>
    <x v="1"/>
    <x v="1"/>
    <x v="2"/>
    <x v="2"/>
    <x v="3"/>
    <n v="770"/>
    <m/>
  </r>
  <r>
    <n v="30"/>
    <d v="1917-07-19T00:00:00"/>
    <x v="1"/>
    <x v="1"/>
    <x v="2"/>
    <x v="2"/>
    <x v="3"/>
    <n v="380"/>
    <m/>
  </r>
  <r>
    <n v="31"/>
    <d v="1917-08-12T00:00:00"/>
    <x v="1"/>
    <x v="1"/>
    <x v="2"/>
    <x v="2"/>
    <x v="3"/>
    <n v="770"/>
    <m/>
  </r>
  <r>
    <n v="32"/>
    <d v="1917-09-09T00:00:00"/>
    <x v="1"/>
    <x v="1"/>
    <x v="2"/>
    <x v="2"/>
    <x v="3"/>
    <n v="770"/>
    <m/>
  </r>
  <r>
    <n v="33"/>
    <d v="1917-10-07T00:00:00"/>
    <x v="1"/>
    <x v="1"/>
    <x v="2"/>
    <x v="2"/>
    <x v="3"/>
    <n v="770"/>
    <m/>
  </r>
  <r>
    <n v="34"/>
    <d v="1917-11-05T00:00:00"/>
    <x v="1"/>
    <x v="1"/>
    <x v="2"/>
    <x v="2"/>
    <x v="3"/>
    <n v="770"/>
    <m/>
  </r>
  <r>
    <n v="35"/>
    <d v="1917-12-10T00:00:00"/>
    <x v="1"/>
    <x v="1"/>
    <x v="2"/>
    <x v="2"/>
    <x v="3"/>
    <n v="770"/>
    <m/>
  </r>
  <r>
    <n v="36"/>
    <d v="1917-01-09T00:00:00"/>
    <x v="1"/>
    <x v="1"/>
    <x v="2"/>
    <x v="3"/>
    <x v="3"/>
    <n v="1970"/>
    <m/>
  </r>
  <r>
    <n v="37"/>
    <d v="1917-02-06T00:00:00"/>
    <x v="1"/>
    <x v="1"/>
    <x v="2"/>
    <x v="3"/>
    <x v="3"/>
    <n v="1160"/>
    <m/>
  </r>
  <r>
    <n v="38"/>
    <d v="1917-03-15T00:00:00"/>
    <x v="1"/>
    <x v="1"/>
    <x v="2"/>
    <x v="3"/>
    <x v="3"/>
    <n v="1160"/>
    <m/>
  </r>
  <r>
    <n v="39"/>
    <d v="1917-04-13T00:00:00"/>
    <x v="1"/>
    <x v="1"/>
    <x v="2"/>
    <x v="3"/>
    <x v="3"/>
    <n v="1260"/>
    <m/>
  </r>
  <r>
    <n v="40"/>
    <d v="1917-05-09T00:00:00"/>
    <x v="1"/>
    <x v="1"/>
    <x v="2"/>
    <x v="3"/>
    <x v="3"/>
    <n v="5450"/>
    <m/>
  </r>
  <r>
    <n v="41"/>
    <d v="1917-06-10T00:00:00"/>
    <x v="1"/>
    <x v="1"/>
    <x v="2"/>
    <x v="3"/>
    <x v="3"/>
    <n v="5450"/>
    <m/>
  </r>
  <r>
    <n v="42"/>
    <d v="1917-07-09T00:00:00"/>
    <x v="1"/>
    <x v="1"/>
    <x v="2"/>
    <x v="3"/>
    <x v="3"/>
    <n v="5450"/>
    <m/>
  </r>
  <r>
    <n v="43"/>
    <d v="1917-08-12T00:00:00"/>
    <x v="1"/>
    <x v="1"/>
    <x v="2"/>
    <x v="3"/>
    <x v="3"/>
    <n v="5280"/>
    <m/>
  </r>
  <r>
    <n v="44"/>
    <d v="1917-09-09T00:00:00"/>
    <x v="1"/>
    <x v="1"/>
    <x v="2"/>
    <x v="3"/>
    <x v="3"/>
    <n v="5450"/>
    <m/>
  </r>
  <r>
    <n v="45"/>
    <d v="1917-10-07T00:00:00"/>
    <x v="1"/>
    <x v="1"/>
    <x v="2"/>
    <x v="3"/>
    <x v="3"/>
    <n v="5730"/>
    <m/>
  </r>
  <r>
    <n v="46"/>
    <d v="1917-11-05T00:00:00"/>
    <x v="1"/>
    <x v="1"/>
    <x v="2"/>
    <x v="3"/>
    <x v="3"/>
    <n v="5450"/>
    <m/>
  </r>
  <r>
    <n v="47"/>
    <d v="1917-12-10T00:00:00"/>
    <x v="1"/>
    <x v="1"/>
    <x v="2"/>
    <x v="3"/>
    <x v="3"/>
    <n v="5450"/>
    <m/>
  </r>
  <r>
    <n v="48"/>
    <d v="1917-05-02T00:00:00"/>
    <x v="1"/>
    <x v="1"/>
    <x v="3"/>
    <x v="4"/>
    <x v="4"/>
    <n v="142360"/>
    <n v="90000"/>
  </r>
  <r>
    <n v="49"/>
    <d v="1917-05-02T00:00:00"/>
    <x v="1"/>
    <x v="1"/>
    <x v="3"/>
    <x v="4"/>
    <x v="4"/>
    <n v="17090"/>
    <n v="17090"/>
  </r>
  <r>
    <n v="50"/>
    <d v="1917-06-01T00:00:00"/>
    <x v="1"/>
    <x v="1"/>
    <x v="4"/>
    <x v="5"/>
    <x v="5"/>
    <n v="670"/>
    <m/>
  </r>
  <r>
    <n v="51"/>
    <d v="1917-08-24T00:00:00"/>
    <x v="1"/>
    <x v="1"/>
    <x v="4"/>
    <x v="5"/>
    <x v="5"/>
    <n v="610"/>
    <m/>
  </r>
  <r>
    <n v="52"/>
    <d v="1917-06-01T00:00:00"/>
    <x v="1"/>
    <x v="1"/>
    <x v="4"/>
    <x v="6"/>
    <x v="5"/>
    <n v="1060"/>
    <m/>
  </r>
  <r>
    <n v="53"/>
    <d v="1917-08-24T00:00:00"/>
    <x v="1"/>
    <x v="1"/>
    <x v="4"/>
    <x v="6"/>
    <x v="5"/>
    <n v="590"/>
    <m/>
  </r>
  <r>
    <n v="54"/>
    <d v="1917-01-09T00:00:00"/>
    <x v="1"/>
    <x v="1"/>
    <x v="5"/>
    <x v="7"/>
    <x v="6"/>
    <n v="3900"/>
    <m/>
  </r>
  <r>
    <n v="55"/>
    <d v="1917-02-06T00:00:00"/>
    <x v="1"/>
    <x v="1"/>
    <x v="5"/>
    <x v="7"/>
    <x v="6"/>
    <n v="3900"/>
    <m/>
  </r>
  <r>
    <n v="56"/>
    <d v="1917-03-04T00:00:00"/>
    <x v="1"/>
    <x v="1"/>
    <x v="5"/>
    <x v="7"/>
    <x v="6"/>
    <n v="3900"/>
    <m/>
  </r>
  <r>
    <n v="57"/>
    <d v="1917-04-01T00:00:00"/>
    <x v="1"/>
    <x v="1"/>
    <x v="5"/>
    <x v="7"/>
    <x v="6"/>
    <n v="3900"/>
    <m/>
  </r>
  <r>
    <n v="58"/>
    <d v="1917-05-07T00:00:00"/>
    <x v="1"/>
    <x v="1"/>
    <x v="5"/>
    <x v="7"/>
    <x v="6"/>
    <n v="3900"/>
    <m/>
  </r>
  <r>
    <n v="59"/>
    <d v="1917-06-10T00:00:00"/>
    <x v="1"/>
    <x v="1"/>
    <x v="5"/>
    <x v="7"/>
    <x v="6"/>
    <n v="3900"/>
    <m/>
  </r>
  <r>
    <n v="60"/>
    <d v="1917-07-09T00:00:00"/>
    <x v="1"/>
    <x v="1"/>
    <x v="5"/>
    <x v="7"/>
    <x v="6"/>
    <n v="3900"/>
    <m/>
  </r>
  <r>
    <n v="61"/>
    <d v="1917-08-12T00:00:00"/>
    <x v="1"/>
    <x v="1"/>
    <x v="5"/>
    <x v="7"/>
    <x v="6"/>
    <n v="3900"/>
    <m/>
  </r>
  <r>
    <n v="62"/>
    <d v="1917-09-09T00:00:00"/>
    <x v="1"/>
    <x v="1"/>
    <x v="5"/>
    <x v="7"/>
    <x v="6"/>
    <n v="3900"/>
    <m/>
  </r>
  <r>
    <n v="63"/>
    <d v="1917-10-07T00:00:00"/>
    <x v="1"/>
    <x v="1"/>
    <x v="5"/>
    <x v="7"/>
    <x v="6"/>
    <n v="3900"/>
    <m/>
  </r>
  <r>
    <n v="64"/>
    <d v="1917-11-05T00:00:00"/>
    <x v="1"/>
    <x v="1"/>
    <x v="5"/>
    <x v="7"/>
    <x v="6"/>
    <n v="3900"/>
    <m/>
  </r>
  <r>
    <n v="65"/>
    <d v="1917-12-10T00:00:00"/>
    <x v="1"/>
    <x v="1"/>
    <x v="5"/>
    <x v="7"/>
    <x v="6"/>
    <n v="3900"/>
    <m/>
  </r>
  <r>
    <n v="66"/>
    <d v="1917-03-16T00:00:00"/>
    <x v="2"/>
    <x v="2"/>
    <x v="4"/>
    <x v="5"/>
    <x v="5"/>
    <n v="200"/>
    <m/>
  </r>
  <r>
    <n v="67"/>
    <d v="1917-03-23T00:00:00"/>
    <x v="2"/>
    <x v="2"/>
    <x v="4"/>
    <x v="5"/>
    <x v="5"/>
    <n v="260"/>
    <m/>
  </r>
  <r>
    <n v="68"/>
    <d v="1917-04-06T00:00:00"/>
    <x v="2"/>
    <x v="2"/>
    <x v="4"/>
    <x v="5"/>
    <x v="5"/>
    <n v="180"/>
    <m/>
  </r>
  <r>
    <n v="69"/>
    <d v="1917-04-18T00:00:00"/>
    <x v="2"/>
    <x v="2"/>
    <x v="4"/>
    <x v="5"/>
    <x v="5"/>
    <n v="280"/>
    <m/>
  </r>
  <r>
    <n v="70"/>
    <d v="1917-06-27T00:00:00"/>
    <x v="2"/>
    <x v="2"/>
    <x v="4"/>
    <x v="5"/>
    <x v="5"/>
    <n v="210"/>
    <m/>
  </r>
  <r>
    <n v="71"/>
    <d v="1917-11-09T00:00:00"/>
    <x v="2"/>
    <x v="2"/>
    <x v="4"/>
    <x v="5"/>
    <x v="5"/>
    <n v="280"/>
    <m/>
  </r>
  <r>
    <n v="72"/>
    <d v="1917-11-15T00:00:00"/>
    <x v="2"/>
    <x v="2"/>
    <x v="4"/>
    <x v="5"/>
    <x v="5"/>
    <n v="280"/>
    <m/>
  </r>
  <r>
    <n v="73"/>
    <d v="1917-11-19T00:00:00"/>
    <x v="2"/>
    <x v="2"/>
    <x v="4"/>
    <x v="5"/>
    <x v="5"/>
    <n v="280"/>
    <m/>
  </r>
  <r>
    <n v="74"/>
    <d v="1917-11-22T00:00:00"/>
    <x v="2"/>
    <x v="2"/>
    <x v="4"/>
    <x v="5"/>
    <x v="5"/>
    <n v="300"/>
    <m/>
  </r>
  <r>
    <n v="75"/>
    <d v="1917-12-06T00:00:00"/>
    <x v="2"/>
    <x v="2"/>
    <x v="4"/>
    <x v="5"/>
    <x v="5"/>
    <n v="300"/>
    <m/>
  </r>
  <r>
    <n v="76"/>
    <d v="1917-12-13T00:00:00"/>
    <x v="2"/>
    <x v="2"/>
    <x v="4"/>
    <x v="5"/>
    <x v="5"/>
    <n v="300"/>
    <m/>
  </r>
  <r>
    <n v="77"/>
    <d v="1917-12-20T00:00:00"/>
    <x v="2"/>
    <x v="2"/>
    <x v="4"/>
    <x v="5"/>
    <x v="5"/>
    <n v="370"/>
    <m/>
  </r>
  <r>
    <n v="78"/>
    <d v="1917-12-28T00:00:00"/>
    <x v="2"/>
    <x v="2"/>
    <x v="4"/>
    <x v="5"/>
    <x v="5"/>
    <n v="420"/>
    <m/>
  </r>
  <r>
    <n v="79"/>
    <d v="1917-03-16T00:00:00"/>
    <x v="2"/>
    <x v="2"/>
    <x v="4"/>
    <x v="6"/>
    <x v="7"/>
    <n v="570"/>
    <m/>
  </r>
  <r>
    <n v="80"/>
    <d v="1917-04-06T00:00:00"/>
    <x v="2"/>
    <x v="2"/>
    <x v="4"/>
    <x v="6"/>
    <x v="7"/>
    <n v="440"/>
    <m/>
  </r>
  <r>
    <n v="81"/>
    <d v="1917-04-18T00:00:00"/>
    <x v="2"/>
    <x v="2"/>
    <x v="4"/>
    <x v="6"/>
    <x v="7"/>
    <n v="190"/>
    <m/>
  </r>
  <r>
    <n v="82"/>
    <d v="1917-06-27T00:00:00"/>
    <x v="2"/>
    <x v="2"/>
    <x v="4"/>
    <x v="6"/>
    <x v="7"/>
    <n v="190"/>
    <m/>
  </r>
  <r>
    <n v="83"/>
    <d v="1917-11-09T00:00:00"/>
    <x v="2"/>
    <x v="2"/>
    <x v="4"/>
    <x v="6"/>
    <x v="7"/>
    <n v="450"/>
    <m/>
  </r>
  <r>
    <n v="84"/>
    <d v="1917-11-15T00:00:00"/>
    <x v="2"/>
    <x v="2"/>
    <x v="4"/>
    <x v="6"/>
    <x v="7"/>
    <n v="240"/>
    <m/>
  </r>
  <r>
    <n v="85"/>
    <d v="1917-11-22T00:00:00"/>
    <x v="2"/>
    <x v="2"/>
    <x v="4"/>
    <x v="6"/>
    <x v="7"/>
    <n v="230"/>
    <m/>
  </r>
  <r>
    <n v="86"/>
    <d v="1917-11-29T00:00:00"/>
    <x v="2"/>
    <x v="2"/>
    <x v="4"/>
    <x v="6"/>
    <x v="7"/>
    <n v="230"/>
    <m/>
  </r>
  <r>
    <n v="87"/>
    <d v="1917-12-06T00:00:00"/>
    <x v="2"/>
    <x v="2"/>
    <x v="4"/>
    <x v="6"/>
    <x v="7"/>
    <n v="230"/>
    <m/>
  </r>
  <r>
    <n v="88"/>
    <d v="1917-12-13T00:00:00"/>
    <x v="2"/>
    <x v="2"/>
    <x v="4"/>
    <x v="6"/>
    <x v="7"/>
    <n v="230"/>
    <m/>
  </r>
  <r>
    <n v="89"/>
    <d v="1917-12-20T00:00:00"/>
    <x v="2"/>
    <x v="2"/>
    <x v="4"/>
    <x v="6"/>
    <x v="7"/>
    <n v="230"/>
    <m/>
  </r>
  <r>
    <n v="90"/>
    <d v="1917-12-28T00:00:00"/>
    <x v="2"/>
    <x v="2"/>
    <x v="4"/>
    <x v="6"/>
    <x v="7"/>
    <n v="230"/>
    <m/>
  </r>
  <r>
    <n v="91"/>
    <d v="1917-02-06T00:00:00"/>
    <x v="2"/>
    <x v="2"/>
    <x v="6"/>
    <x v="8"/>
    <x v="8"/>
    <n v="2430"/>
    <m/>
  </r>
  <r>
    <n v="92"/>
    <d v="1917-03-04T00:00:00"/>
    <x v="2"/>
    <x v="2"/>
    <x v="6"/>
    <x v="8"/>
    <x v="8"/>
    <n v="2060"/>
    <m/>
  </r>
  <r>
    <n v="93"/>
    <d v="1917-04-01T00:00:00"/>
    <x v="2"/>
    <x v="2"/>
    <x v="6"/>
    <x v="8"/>
    <x v="8"/>
    <n v="2060"/>
    <m/>
  </r>
  <r>
    <n v="94"/>
    <d v="1917-04-11T00:00:00"/>
    <x v="2"/>
    <x v="2"/>
    <x v="6"/>
    <x v="8"/>
    <x v="9"/>
    <n v="1140"/>
    <m/>
  </r>
  <r>
    <n v="95"/>
    <d v="1917-04-12T00:00:00"/>
    <x v="2"/>
    <x v="2"/>
    <x v="6"/>
    <x v="8"/>
    <x v="9"/>
    <n v="190"/>
    <m/>
  </r>
  <r>
    <n v="96"/>
    <d v="1917-04-13T00:00:00"/>
    <x v="2"/>
    <x v="2"/>
    <x v="6"/>
    <x v="8"/>
    <x v="9"/>
    <n v="190"/>
    <m/>
  </r>
  <r>
    <n v="97"/>
    <d v="1917-04-14T00:00:00"/>
    <x v="2"/>
    <x v="2"/>
    <x v="6"/>
    <x v="8"/>
    <x v="9"/>
    <n v="260"/>
    <m/>
  </r>
  <r>
    <n v="98"/>
    <d v="1917-04-15T00:00:00"/>
    <x v="2"/>
    <x v="2"/>
    <x v="6"/>
    <x v="8"/>
    <x v="9"/>
    <n v="190"/>
    <m/>
  </r>
  <r>
    <n v="99"/>
    <d v="1917-04-16T00:00:00"/>
    <x v="2"/>
    <x v="2"/>
    <x v="6"/>
    <x v="8"/>
    <x v="9"/>
    <n v="250"/>
    <m/>
  </r>
  <r>
    <n v="100"/>
    <d v="1917-04-20T00:00:00"/>
    <x v="2"/>
    <x v="2"/>
    <x v="6"/>
    <x v="8"/>
    <x v="9"/>
    <n v="250"/>
    <m/>
  </r>
  <r>
    <n v="101"/>
    <d v="1917-04-21T00:00:00"/>
    <x v="2"/>
    <x v="2"/>
    <x v="6"/>
    <x v="8"/>
    <x v="9"/>
    <n v="190"/>
    <m/>
  </r>
  <r>
    <n v="102"/>
    <d v="1917-04-22T00:00:00"/>
    <x v="2"/>
    <x v="2"/>
    <x v="6"/>
    <x v="8"/>
    <x v="9"/>
    <n v="240"/>
    <m/>
  </r>
  <r>
    <n v="103"/>
    <d v="1917-04-23T00:00:00"/>
    <x v="2"/>
    <x v="2"/>
    <x v="6"/>
    <x v="8"/>
    <x v="9"/>
    <n v="190"/>
    <m/>
  </r>
  <r>
    <n v="104"/>
    <d v="1917-05-06T00:00:00"/>
    <x v="2"/>
    <x v="2"/>
    <x v="6"/>
    <x v="8"/>
    <x v="8"/>
    <n v="2540"/>
    <m/>
  </r>
  <r>
    <n v="105"/>
    <d v="1917-06-02T00:00:00"/>
    <x v="2"/>
    <x v="2"/>
    <x v="6"/>
    <x v="8"/>
    <x v="8"/>
    <n v="1960"/>
    <m/>
  </r>
  <r>
    <n v="106"/>
    <d v="1917-07-02T00:00:00"/>
    <x v="2"/>
    <x v="2"/>
    <x v="6"/>
    <x v="8"/>
    <x v="8"/>
    <n v="2170"/>
    <m/>
  </r>
  <r>
    <n v="107"/>
    <d v="1917-07-29T00:00:00"/>
    <x v="2"/>
    <x v="2"/>
    <x v="6"/>
    <x v="8"/>
    <x v="8"/>
    <n v="1360"/>
    <m/>
  </r>
  <r>
    <n v="108"/>
    <d v="1917-08-30T00:00:00"/>
    <x v="2"/>
    <x v="2"/>
    <x v="6"/>
    <x v="8"/>
    <x v="8"/>
    <n v="2820"/>
    <m/>
  </r>
  <r>
    <n v="109"/>
    <d v="1917-09-27T00:00:00"/>
    <x v="2"/>
    <x v="2"/>
    <x v="6"/>
    <x v="8"/>
    <x v="8"/>
    <n v="2240"/>
    <m/>
  </r>
  <r>
    <n v="110"/>
    <d v="1917-10-26T00:00:00"/>
    <x v="2"/>
    <x v="2"/>
    <x v="6"/>
    <x v="8"/>
    <x v="8"/>
    <n v="2240"/>
    <m/>
  </r>
  <r>
    <n v="111"/>
    <d v="1917-11-24T00:00:00"/>
    <x v="2"/>
    <x v="2"/>
    <x v="6"/>
    <x v="8"/>
    <x v="8"/>
    <n v="2660"/>
    <m/>
  </r>
  <r>
    <n v="112"/>
    <d v="1917-12-26T00:00:00"/>
    <x v="2"/>
    <x v="2"/>
    <x v="6"/>
    <x v="8"/>
    <x v="8"/>
    <n v="2180"/>
    <m/>
  </r>
  <r>
    <n v="113"/>
    <d v="2017-01-05T00:00:00"/>
    <x v="2"/>
    <x v="2"/>
    <x v="6"/>
    <x v="8"/>
    <x v="8"/>
    <n v="1630"/>
    <m/>
  </r>
  <r>
    <n v="114"/>
    <d v="1917-03-03T00:00:00"/>
    <x v="3"/>
    <x v="3"/>
    <x v="7"/>
    <x v="9"/>
    <x v="10"/>
    <n v="9720"/>
    <m/>
  </r>
  <r>
    <n v="115"/>
    <d v="1917-03-10T00:00:00"/>
    <x v="3"/>
    <x v="3"/>
    <x v="7"/>
    <x v="9"/>
    <x v="10"/>
    <n v="220"/>
    <m/>
  </r>
  <r>
    <n v="116"/>
    <d v="1917-04-25T00:00:00"/>
    <x v="3"/>
    <x v="3"/>
    <x v="7"/>
    <x v="9"/>
    <x v="10"/>
    <n v="127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1" cacheId="17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compact="0" compactData="0" multipleFieldFilters="0">
  <location ref="A3:G18" firstHeaderRow="0" firstDataRow="1" firstDataCol="5"/>
  <pivotFields count="9">
    <pivotField compact="0" outline="0" subtotalTop="0" showAll="0" defaultSubtotal="0"/>
    <pivotField compact="0" numFmtId="14" outline="0" subtotalTop="0" showAll="0" defaultSubtotal="0"/>
    <pivotField axis="axisRow" compact="0" outline="0" subtotalTop="0" showAll="0" defaultSubtotal="0">
      <items count="4">
        <item x="0"/>
        <item x="1"/>
        <item x="2"/>
        <item x="3"/>
      </items>
    </pivotField>
    <pivotField axis="axisRow" compact="0" outline="0" subtotalTop="0" showAll="0" defaultSubtotal="0">
      <items count="4">
        <item x="3"/>
        <item x="0"/>
        <item x="2"/>
        <item x="1"/>
      </items>
    </pivotField>
    <pivotField axis="axisRow" compact="0" outline="0" subtotalTop="0" showAll="0" defaultSubtotal="0">
      <items count="8">
        <item x="5"/>
        <item x="2"/>
        <item x="6"/>
        <item x="4"/>
        <item x="0"/>
        <item x="3"/>
        <item x="1"/>
        <item x="7"/>
      </items>
    </pivotField>
    <pivotField axis="axisRow" compact="0" outline="0" subtotalTop="0" showAll="0" defaultSubtotal="0">
      <items count="10">
        <item x="2"/>
        <item x="3"/>
        <item x="9"/>
        <item x="0"/>
        <item x="4"/>
        <item x="5"/>
        <item x="6"/>
        <item x="1"/>
        <item x="7"/>
        <item x="8"/>
      </items>
    </pivotField>
    <pivotField axis="axisRow" compact="0" outline="0" subtotalTop="0" showAll="0" defaultSubtotal="0">
      <items count="11">
        <item x="6"/>
        <item x="1"/>
        <item x="10"/>
        <item x="3"/>
        <item x="0"/>
        <item x="2"/>
        <item x="4"/>
        <item x="8"/>
        <item x="5"/>
        <item x="7"/>
        <item x="9"/>
      </items>
    </pivotField>
    <pivotField dataField="1" compact="0" outline="0" subtotalTop="0" showAll="0" defaultSubtotal="0"/>
    <pivotField dataField="1" compact="0" outline="0" showAll="0" defaultSubtotal="0"/>
  </pivotFields>
  <rowFields count="5">
    <field x="2"/>
    <field x="3"/>
    <field x="5"/>
    <field x="4"/>
    <field x="6"/>
  </rowFields>
  <rowItems count="15">
    <i>
      <x/>
      <x v="1"/>
      <x v="3"/>
      <x v="4"/>
      <x v="4"/>
    </i>
    <i r="2">
      <x v="7"/>
      <x v="6"/>
      <x v="1"/>
    </i>
    <i r="4">
      <x v="5"/>
    </i>
    <i>
      <x v="1"/>
      <x v="3"/>
      <x/>
      <x v="1"/>
      <x v="3"/>
    </i>
    <i r="2">
      <x v="1"/>
      <x v="1"/>
      <x v="3"/>
    </i>
    <i r="2">
      <x v="4"/>
      <x v="5"/>
      <x v="6"/>
    </i>
    <i r="2">
      <x v="5"/>
      <x v="3"/>
      <x v="8"/>
    </i>
    <i r="2">
      <x v="6"/>
      <x v="3"/>
      <x v="8"/>
    </i>
    <i r="2">
      <x v="8"/>
      <x/>
      <x/>
    </i>
    <i>
      <x v="2"/>
      <x v="2"/>
      <x v="5"/>
      <x v="3"/>
      <x v="8"/>
    </i>
    <i r="2">
      <x v="6"/>
      <x v="3"/>
      <x v="9"/>
    </i>
    <i r="2">
      <x v="9"/>
      <x v="2"/>
      <x v="7"/>
    </i>
    <i r="4">
      <x v="10"/>
    </i>
    <i>
      <x v="3"/>
      <x/>
      <x v="2"/>
      <x v="7"/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支払った医療費、_x000a_交通費（単位：円）" fld="7" baseField="0" baseItem="0"/>
    <dataField name="合計 / 左のうち、補填される金額（単位：円）" fld="8" baseField="6" baseItem="3"/>
  </dataFields>
  <formats count="3"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ables/table1.xml><?xml version="1.0" encoding="utf-8"?>
<table xmlns="http://schemas.openxmlformats.org/spreadsheetml/2006/main" id="1" name="テーブル1" displayName="テーブル1" ref="A4:I8" totalsRowShown="0">
  <autoFilter ref="A4:I8"/>
  <sortState ref="A5:I6">
    <sortCondition ref="C4:C6"/>
  </sortState>
  <tableColumns count="9">
    <tableColumn id="1" name="No">
      <calculatedColumnFormula>ROW()-4</calculatedColumnFormula>
    </tableColumn>
    <tableColumn id="2" name="支払年月日" dataDxfId="4"/>
    <tableColumn id="3" name="医療を受けた人"/>
    <tableColumn id="4" name="続柄" dataDxfId="3">
      <calculatedColumnFormula>VLOOKUP(C5,テーブル2[],2,FALSE)</calculatedColumnFormula>
    </tableColumn>
    <tableColumn id="5" name="病院などの所在地">
      <calculatedColumnFormula>VLOOKUP(F5,テーブル3[],2,FALSE)</calculatedColumnFormula>
    </tableColumn>
    <tableColumn id="6" name="病院などの名称"/>
    <tableColumn id="7" name="治療内容、医薬品名など"/>
    <tableColumn id="8" name="支払った医療費、_x000a_交通費（単位：円）" dataCellStyle="桁区切り"/>
    <tableColumn id="9" name="左のうち、補填される金額（単位：円）" dataCellStyle="桁区切り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4" name="テーブル2" displayName="テーブル2" ref="B2:C6" totalsRowShown="0">
  <autoFilter ref="B2:C6"/>
  <tableColumns count="2">
    <tableColumn id="1" name="家族"/>
    <tableColumn id="2" name="続柄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5" name="テーブル3" displayName="テーブル3" ref="E2:F12" totalsRowShown="0">
  <autoFilter ref="E2:F12"/>
  <tableColumns count="2">
    <tableColumn id="1" name="病院名"/>
    <tableColumn id="2" name="所在地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80" zoomScaleNormal="80" workbookViewId="0">
      <selection activeCell="C34" sqref="C34"/>
    </sheetView>
  </sheetViews>
  <sheetFormatPr defaultRowHeight="18.75" outlineLevelCol="1" x14ac:dyDescent="0.4"/>
  <cols>
    <col min="1" max="1" width="6" customWidth="1"/>
    <col min="2" max="2" width="12.25" customWidth="1"/>
    <col min="3" max="3" width="16" customWidth="1"/>
    <col min="4" max="4" width="6.625" customWidth="1" outlineLevel="1"/>
    <col min="5" max="5" width="17.875" customWidth="1" outlineLevel="1"/>
    <col min="6" max="6" width="17" customWidth="1"/>
    <col min="7" max="7" width="21.75" customWidth="1"/>
    <col min="8" max="8" width="18.625" customWidth="1"/>
    <col min="9" max="10" width="22.25" customWidth="1"/>
  </cols>
  <sheetData>
    <row r="1" spans="1:9" x14ac:dyDescent="0.4">
      <c r="G1" s="7"/>
      <c r="H1" s="10" t="s">
        <v>0</v>
      </c>
      <c r="I1" s="10" t="s">
        <v>1</v>
      </c>
    </row>
    <row r="2" spans="1:9" ht="27" customHeight="1" x14ac:dyDescent="0.4">
      <c r="G2" s="10" t="s">
        <v>2</v>
      </c>
      <c r="H2" s="13">
        <f>SUM(H5:H6)</f>
        <v>2230</v>
      </c>
      <c r="I2" s="27">
        <f>SUM(I5:I8)</f>
        <v>0</v>
      </c>
    </row>
    <row r="4" spans="1:9" ht="41.25" customHeight="1" x14ac:dyDescent="0.4">
      <c r="A4" t="s">
        <v>13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s="3" t="s">
        <v>8</v>
      </c>
      <c r="H4" s="3" t="s">
        <v>9</v>
      </c>
      <c r="I4" s="4" t="s">
        <v>93</v>
      </c>
    </row>
    <row r="5" spans="1:9" x14ac:dyDescent="0.4">
      <c r="A5">
        <f>ROW()-4</f>
        <v>1</v>
      </c>
      <c r="B5" s="16">
        <v>42740</v>
      </c>
      <c r="C5" t="s">
        <v>29</v>
      </c>
      <c r="D5" s="9" t="str">
        <f>VLOOKUP(C5,テーブル2[],2,FALSE)</f>
        <v>父</v>
      </c>
      <c r="E5" t="str">
        <f>VLOOKUP(F5,テーブル3[],2,FALSE)</f>
        <v>鹿児島市玉里町</v>
      </c>
      <c r="F5" t="s">
        <v>10</v>
      </c>
      <c r="G5" s="15" t="s">
        <v>11</v>
      </c>
      <c r="H5" s="26">
        <v>1630</v>
      </c>
    </row>
    <row r="6" spans="1:9" x14ac:dyDescent="0.4">
      <c r="A6">
        <f>ROW()-4</f>
        <v>2</v>
      </c>
      <c r="B6" s="16">
        <v>42742</v>
      </c>
      <c r="C6" t="s">
        <v>25</v>
      </c>
      <c r="D6" s="9" t="str">
        <f>VLOOKUP(C6,テーブル2[],2,FALSE)</f>
        <v>妻</v>
      </c>
      <c r="E6" t="str">
        <f>VLOOKUP(F6,テーブル3[],2,FALSE)</f>
        <v>鹿児島市原良</v>
      </c>
      <c r="F6" t="s">
        <v>38</v>
      </c>
      <c r="G6" s="15" t="s">
        <v>12</v>
      </c>
      <c r="H6" s="26">
        <v>600</v>
      </c>
    </row>
    <row r="7" spans="1:9" x14ac:dyDescent="0.4">
      <c r="A7">
        <f>ROW()-4</f>
        <v>3</v>
      </c>
      <c r="B7" s="2">
        <v>42744</v>
      </c>
      <c r="C7" t="s">
        <v>23</v>
      </c>
      <c r="D7" s="9" t="str">
        <f>VLOOKUP(C7,テーブル2[],2,FALSE)</f>
        <v>本人</v>
      </c>
      <c r="E7" t="str">
        <f>VLOOKUP(F7,テーブル3[],2,FALSE)</f>
        <v>鹿児島市加治屋町</v>
      </c>
      <c r="F7" t="s">
        <v>34</v>
      </c>
      <c r="G7" t="s">
        <v>101</v>
      </c>
      <c r="H7" s="5">
        <v>580</v>
      </c>
      <c r="I7" s="5"/>
    </row>
    <row r="8" spans="1:9" x14ac:dyDescent="0.4">
      <c r="A8">
        <f>ROW()-4</f>
        <v>4</v>
      </c>
      <c r="B8" s="2">
        <v>42744</v>
      </c>
      <c r="C8" t="s">
        <v>23</v>
      </c>
      <c r="D8" s="9" t="str">
        <f>VLOOKUP(C8,テーブル2[],2,FALSE)</f>
        <v>本人</v>
      </c>
      <c r="E8" t="str">
        <f>VLOOKUP(F8,テーブル3[],2,FALSE)</f>
        <v>鹿児島市加治屋町</v>
      </c>
      <c r="F8" t="s">
        <v>36</v>
      </c>
      <c r="G8" t="s">
        <v>101</v>
      </c>
      <c r="H8" s="5">
        <v>1970</v>
      </c>
      <c r="I8" s="5"/>
    </row>
  </sheetData>
  <phoneticPr fontId="5"/>
  <dataValidations count="2">
    <dataValidation type="list" allowBlank="1" showInputMessage="1" showErrorMessage="1" sqref="F5:F8">
      <formula1>病院名</formula1>
    </dataValidation>
    <dataValidation type="list" allowBlank="1" showInputMessage="1" showErrorMessage="1" sqref="C5:C8">
      <formula1>家族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I16" sqref="I16"/>
    </sheetView>
  </sheetViews>
  <sheetFormatPr defaultRowHeight="18.75" x14ac:dyDescent="0.4"/>
  <cols>
    <col min="5" max="5" width="19.25" bestFit="1" customWidth="1"/>
    <col min="6" max="6" width="17.25" bestFit="1" customWidth="1"/>
    <col min="13" max="13" width="19.25" bestFit="1" customWidth="1"/>
  </cols>
  <sheetData>
    <row r="2" spans="2:6" x14ac:dyDescent="0.4">
      <c r="B2" t="s">
        <v>21</v>
      </c>
      <c r="C2" t="s">
        <v>22</v>
      </c>
      <c r="E2" s="8" t="s">
        <v>31</v>
      </c>
      <c r="F2" t="s">
        <v>37</v>
      </c>
    </row>
    <row r="3" spans="2:6" x14ac:dyDescent="0.4">
      <c r="B3" t="s">
        <v>23</v>
      </c>
      <c r="C3" t="s">
        <v>24</v>
      </c>
      <c r="E3" t="s">
        <v>32</v>
      </c>
      <c r="F3" t="s">
        <v>33</v>
      </c>
    </row>
    <row r="4" spans="2:6" x14ac:dyDescent="0.4">
      <c r="B4" t="s">
        <v>25</v>
      </c>
      <c r="C4" t="s">
        <v>26</v>
      </c>
      <c r="E4" t="s">
        <v>34</v>
      </c>
      <c r="F4" t="s">
        <v>35</v>
      </c>
    </row>
    <row r="5" spans="2:6" x14ac:dyDescent="0.4">
      <c r="B5" t="s">
        <v>27</v>
      </c>
      <c r="C5" t="s">
        <v>28</v>
      </c>
      <c r="E5" t="s">
        <v>36</v>
      </c>
      <c r="F5" t="s">
        <v>35</v>
      </c>
    </row>
    <row r="6" spans="2:6" x14ac:dyDescent="0.4">
      <c r="B6" t="s">
        <v>29</v>
      </c>
      <c r="C6" t="s">
        <v>30</v>
      </c>
      <c r="E6" t="s">
        <v>10</v>
      </c>
      <c r="F6" t="s">
        <v>16</v>
      </c>
    </row>
    <row r="7" spans="2:6" x14ac:dyDescent="0.4">
      <c r="E7" t="s">
        <v>38</v>
      </c>
      <c r="F7" t="s">
        <v>19</v>
      </c>
    </row>
    <row r="8" spans="2:6" x14ac:dyDescent="0.4">
      <c r="E8" t="s">
        <v>39</v>
      </c>
      <c r="F8" t="s">
        <v>40</v>
      </c>
    </row>
    <row r="9" spans="2:6" x14ac:dyDescent="0.4">
      <c r="E9" t="s">
        <v>41</v>
      </c>
      <c r="F9" t="s">
        <v>40</v>
      </c>
    </row>
    <row r="10" spans="2:6" x14ac:dyDescent="0.4">
      <c r="E10" t="s">
        <v>42</v>
      </c>
      <c r="F10" t="s">
        <v>43</v>
      </c>
    </row>
    <row r="11" spans="2:6" x14ac:dyDescent="0.4">
      <c r="E11" t="s">
        <v>44</v>
      </c>
      <c r="F11" t="s">
        <v>45</v>
      </c>
    </row>
    <row r="12" spans="2:6" x14ac:dyDescent="0.4">
      <c r="E12" t="s">
        <v>46</v>
      </c>
      <c r="F12" t="s">
        <v>47</v>
      </c>
    </row>
  </sheetData>
  <phoneticPr fontId="5"/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zoomScale="80" zoomScaleNormal="80" workbookViewId="0">
      <selection activeCell="A19" sqref="A19"/>
    </sheetView>
  </sheetViews>
  <sheetFormatPr defaultRowHeight="18.75" x14ac:dyDescent="0.4"/>
  <cols>
    <col min="1" max="1" width="27.375" bestFit="1" customWidth="1"/>
    <col min="2" max="2" width="9.75" bestFit="1" customWidth="1"/>
    <col min="3" max="3" width="24" bestFit="1" customWidth="1"/>
    <col min="4" max="4" width="19.375" bestFit="1" customWidth="1"/>
    <col min="5" max="5" width="26.375" bestFit="1" customWidth="1"/>
    <col min="6" max="6" width="23.875" bestFit="1" customWidth="1"/>
    <col min="7" max="7" width="17.875" customWidth="1"/>
  </cols>
  <sheetData>
    <row r="3" spans="1:7" ht="54.75" customHeight="1" x14ac:dyDescent="0.4">
      <c r="A3" s="14" t="s">
        <v>86</v>
      </c>
      <c r="B3" s="14" t="s">
        <v>87</v>
      </c>
      <c r="C3" s="14" t="s">
        <v>88</v>
      </c>
      <c r="D3" s="14" t="s">
        <v>89</v>
      </c>
      <c r="E3" s="14" t="s">
        <v>90</v>
      </c>
      <c r="F3" s="1" t="s">
        <v>85</v>
      </c>
      <c r="G3" s="1" t="s">
        <v>94</v>
      </c>
    </row>
    <row r="4" spans="1:7" x14ac:dyDescent="0.4">
      <c r="A4" t="s">
        <v>17</v>
      </c>
      <c r="B4" t="s">
        <v>18</v>
      </c>
      <c r="C4" t="s">
        <v>20</v>
      </c>
      <c r="D4" t="s">
        <v>19</v>
      </c>
      <c r="E4" t="s">
        <v>53</v>
      </c>
      <c r="F4" s="6">
        <v>11000</v>
      </c>
      <c r="G4" s="6"/>
    </row>
    <row r="5" spans="1:7" x14ac:dyDescent="0.4">
      <c r="C5" t="s">
        <v>55</v>
      </c>
      <c r="D5" t="s">
        <v>45</v>
      </c>
      <c r="E5" t="s">
        <v>56</v>
      </c>
      <c r="F5" s="6">
        <v>1730</v>
      </c>
      <c r="G5" s="6"/>
    </row>
    <row r="6" spans="1:7" x14ac:dyDescent="0.4">
      <c r="E6" t="s">
        <v>68</v>
      </c>
      <c r="F6" s="6">
        <v>2390</v>
      </c>
      <c r="G6" s="6"/>
    </row>
    <row r="7" spans="1:7" x14ac:dyDescent="0.4">
      <c r="A7" t="s">
        <v>48</v>
      </c>
      <c r="B7" t="s">
        <v>49</v>
      </c>
      <c r="C7" t="s">
        <v>50</v>
      </c>
      <c r="D7" t="s">
        <v>35</v>
      </c>
      <c r="E7" t="s">
        <v>91</v>
      </c>
      <c r="F7" s="6">
        <v>8860</v>
      </c>
      <c r="G7" s="6"/>
    </row>
    <row r="8" spans="1:7" x14ac:dyDescent="0.4">
      <c r="C8" t="s">
        <v>51</v>
      </c>
      <c r="D8" t="s">
        <v>35</v>
      </c>
      <c r="E8" t="s">
        <v>91</v>
      </c>
      <c r="F8" s="6">
        <v>49260</v>
      </c>
      <c r="G8" s="6"/>
    </row>
    <row r="9" spans="1:7" x14ac:dyDescent="0.4">
      <c r="C9" t="s">
        <v>66</v>
      </c>
      <c r="D9" t="s">
        <v>43</v>
      </c>
      <c r="E9" t="s">
        <v>67</v>
      </c>
      <c r="F9" s="6">
        <v>159450</v>
      </c>
      <c r="G9" s="6">
        <v>107090</v>
      </c>
    </row>
    <row r="10" spans="1:7" x14ac:dyDescent="0.4">
      <c r="C10" t="s">
        <v>63</v>
      </c>
      <c r="D10" t="s">
        <v>40</v>
      </c>
      <c r="E10" t="s">
        <v>64</v>
      </c>
      <c r="F10" s="6">
        <v>1280</v>
      </c>
      <c r="G10" s="6"/>
    </row>
    <row r="11" spans="1:7" x14ac:dyDescent="0.4">
      <c r="C11" t="s">
        <v>61</v>
      </c>
      <c r="D11" t="s">
        <v>40</v>
      </c>
      <c r="E11" t="s">
        <v>64</v>
      </c>
      <c r="F11" s="6">
        <v>1650</v>
      </c>
      <c r="G11" s="6"/>
    </row>
    <row r="12" spans="1:7" x14ac:dyDescent="0.4">
      <c r="C12" t="s">
        <v>32</v>
      </c>
      <c r="D12" t="s">
        <v>33</v>
      </c>
      <c r="E12" t="s">
        <v>52</v>
      </c>
      <c r="F12" s="6">
        <v>46800</v>
      </c>
      <c r="G12" s="6"/>
    </row>
    <row r="13" spans="1:7" x14ac:dyDescent="0.4">
      <c r="A13" t="s">
        <v>14</v>
      </c>
      <c r="B13" t="s">
        <v>15</v>
      </c>
      <c r="C13" t="s">
        <v>63</v>
      </c>
      <c r="D13" t="s">
        <v>40</v>
      </c>
      <c r="E13" t="s">
        <v>64</v>
      </c>
      <c r="F13" s="6">
        <v>3660</v>
      </c>
      <c r="G13" s="6"/>
    </row>
    <row r="14" spans="1:7" x14ac:dyDescent="0.4">
      <c r="C14" t="s">
        <v>61</v>
      </c>
      <c r="D14" t="s">
        <v>40</v>
      </c>
      <c r="E14" t="s">
        <v>62</v>
      </c>
      <c r="F14" s="6">
        <v>3460</v>
      </c>
      <c r="G14" s="6"/>
    </row>
    <row r="15" spans="1:7" x14ac:dyDescent="0.4">
      <c r="C15" t="s">
        <v>10</v>
      </c>
      <c r="D15" t="s">
        <v>16</v>
      </c>
      <c r="E15" t="s">
        <v>54</v>
      </c>
      <c r="F15" s="6">
        <v>28350</v>
      </c>
      <c r="G15" s="6"/>
    </row>
    <row r="16" spans="1:7" x14ac:dyDescent="0.4">
      <c r="E16" t="s">
        <v>65</v>
      </c>
      <c r="F16" s="6">
        <v>3090</v>
      </c>
      <c r="G16" s="6"/>
    </row>
    <row r="17" spans="1:7" x14ac:dyDescent="0.4">
      <c r="A17" t="s">
        <v>57</v>
      </c>
      <c r="B17" t="s">
        <v>58</v>
      </c>
      <c r="C17" t="s">
        <v>59</v>
      </c>
      <c r="D17" t="s">
        <v>47</v>
      </c>
      <c r="E17" t="s">
        <v>60</v>
      </c>
      <c r="F17" s="6">
        <v>11210</v>
      </c>
      <c r="G17" s="6"/>
    </row>
    <row r="18" spans="1:7" x14ac:dyDescent="0.4">
      <c r="A18" t="s">
        <v>84</v>
      </c>
      <c r="F18" s="6">
        <v>332190</v>
      </c>
      <c r="G18" s="6">
        <v>107090</v>
      </c>
    </row>
  </sheetData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zoomScale="70" zoomScaleNormal="70" workbookViewId="0"/>
  </sheetViews>
  <sheetFormatPr defaultRowHeight="18.75" x14ac:dyDescent="0.4"/>
  <cols>
    <col min="2" max="2" width="14.875" customWidth="1"/>
    <col min="3" max="3" width="10.125" customWidth="1"/>
    <col min="4" max="4" width="27.5" bestFit="1" customWidth="1"/>
    <col min="5" max="5" width="23.5" bestFit="1" customWidth="1"/>
    <col min="6" max="6" width="15.125" bestFit="1" customWidth="1"/>
    <col min="7" max="8" width="16.125" customWidth="1"/>
  </cols>
  <sheetData>
    <row r="1" spans="2:8" ht="25.5" x14ac:dyDescent="0.4">
      <c r="C1" s="21" t="s">
        <v>100</v>
      </c>
    </row>
    <row r="2" spans="2:8" ht="24" x14ac:dyDescent="0.4">
      <c r="D2" s="22" t="s">
        <v>95</v>
      </c>
      <c r="E2" s="23" t="s">
        <v>97</v>
      </c>
    </row>
    <row r="3" spans="2:8" ht="24" x14ac:dyDescent="0.4">
      <c r="D3" s="22" t="s">
        <v>96</v>
      </c>
      <c r="E3" s="23" t="s">
        <v>98</v>
      </c>
    </row>
    <row r="4" spans="2:8" ht="21" customHeight="1" x14ac:dyDescent="0.4"/>
    <row r="5" spans="2:8" ht="57" customHeight="1" x14ac:dyDescent="0.4">
      <c r="B5" s="11" t="s">
        <v>86</v>
      </c>
      <c r="C5" s="19" t="s">
        <v>87</v>
      </c>
      <c r="D5" s="11" t="s">
        <v>88</v>
      </c>
      <c r="E5" s="11" t="s">
        <v>89</v>
      </c>
      <c r="F5" s="11" t="s">
        <v>90</v>
      </c>
      <c r="G5" s="11" t="s">
        <v>92</v>
      </c>
      <c r="H5" s="11" t="s">
        <v>94</v>
      </c>
    </row>
    <row r="6" spans="2:8" x14ac:dyDescent="0.4">
      <c r="B6" s="19" t="s">
        <v>17</v>
      </c>
      <c r="C6" s="19" t="s">
        <v>18</v>
      </c>
      <c r="D6" s="19" t="s">
        <v>20</v>
      </c>
      <c r="E6" s="19" t="s">
        <v>19</v>
      </c>
      <c r="F6" s="19" t="s">
        <v>53</v>
      </c>
      <c r="G6" s="20">
        <v>11000</v>
      </c>
      <c r="H6" s="20"/>
    </row>
    <row r="7" spans="2:8" x14ac:dyDescent="0.4">
      <c r="B7" s="19"/>
      <c r="C7" s="19"/>
      <c r="D7" s="19" t="s">
        <v>55</v>
      </c>
      <c r="E7" s="19" t="s">
        <v>45</v>
      </c>
      <c r="F7" s="19" t="s">
        <v>56</v>
      </c>
      <c r="G7" s="20">
        <v>1730</v>
      </c>
      <c r="H7" s="20"/>
    </row>
    <row r="8" spans="2:8" x14ac:dyDescent="0.4">
      <c r="B8" s="19"/>
      <c r="C8" s="19"/>
      <c r="D8" s="19"/>
      <c r="E8" s="19"/>
      <c r="F8" s="19" t="s">
        <v>68</v>
      </c>
      <c r="G8" s="20">
        <v>2390</v>
      </c>
      <c r="H8" s="20"/>
    </row>
    <row r="9" spans="2:8" x14ac:dyDescent="0.4">
      <c r="B9" s="19" t="s">
        <v>48</v>
      </c>
      <c r="C9" s="19" t="s">
        <v>49</v>
      </c>
      <c r="D9" s="19" t="s">
        <v>50</v>
      </c>
      <c r="E9" s="19" t="s">
        <v>35</v>
      </c>
      <c r="F9" s="19" t="s">
        <v>91</v>
      </c>
      <c r="G9" s="20">
        <v>8860</v>
      </c>
      <c r="H9" s="20"/>
    </row>
    <row r="10" spans="2:8" x14ac:dyDescent="0.4">
      <c r="B10" s="19"/>
      <c r="C10" s="19"/>
      <c r="D10" s="19" t="s">
        <v>51</v>
      </c>
      <c r="E10" s="19" t="s">
        <v>35</v>
      </c>
      <c r="F10" s="19" t="s">
        <v>91</v>
      </c>
      <c r="G10" s="20">
        <v>49260</v>
      </c>
      <c r="H10" s="20"/>
    </row>
    <row r="11" spans="2:8" x14ac:dyDescent="0.4">
      <c r="B11" s="19"/>
      <c r="C11" s="19"/>
      <c r="D11" s="19" t="s">
        <v>66</v>
      </c>
      <c r="E11" s="19" t="s">
        <v>43</v>
      </c>
      <c r="F11" s="19" t="s">
        <v>67</v>
      </c>
      <c r="G11" s="20">
        <v>159450</v>
      </c>
      <c r="H11" s="20">
        <v>107090</v>
      </c>
    </row>
    <row r="12" spans="2:8" x14ac:dyDescent="0.4">
      <c r="B12" s="19"/>
      <c r="C12" s="19"/>
      <c r="D12" s="19" t="s">
        <v>63</v>
      </c>
      <c r="E12" s="19" t="s">
        <v>40</v>
      </c>
      <c r="F12" s="19" t="s">
        <v>64</v>
      </c>
      <c r="G12" s="20">
        <v>1280</v>
      </c>
      <c r="H12" s="20"/>
    </row>
    <row r="13" spans="2:8" x14ac:dyDescent="0.4">
      <c r="B13" s="19"/>
      <c r="C13" s="19"/>
      <c r="D13" s="19" t="s">
        <v>61</v>
      </c>
      <c r="E13" s="19" t="s">
        <v>40</v>
      </c>
      <c r="F13" s="19" t="s">
        <v>64</v>
      </c>
      <c r="G13" s="20">
        <v>1650</v>
      </c>
      <c r="H13" s="20"/>
    </row>
    <row r="14" spans="2:8" x14ac:dyDescent="0.4">
      <c r="B14" s="19"/>
      <c r="C14" s="19"/>
      <c r="D14" s="19" t="s">
        <v>32</v>
      </c>
      <c r="E14" s="19" t="s">
        <v>33</v>
      </c>
      <c r="F14" s="19" t="s">
        <v>52</v>
      </c>
      <c r="G14" s="20">
        <v>46800</v>
      </c>
      <c r="H14" s="20"/>
    </row>
    <row r="15" spans="2:8" x14ac:dyDescent="0.4">
      <c r="B15" s="19" t="s">
        <v>14</v>
      </c>
      <c r="C15" s="19" t="s">
        <v>15</v>
      </c>
      <c r="D15" s="19" t="s">
        <v>63</v>
      </c>
      <c r="E15" s="19" t="s">
        <v>40</v>
      </c>
      <c r="F15" s="19" t="s">
        <v>64</v>
      </c>
      <c r="G15" s="20">
        <v>3660</v>
      </c>
      <c r="H15" s="20"/>
    </row>
    <row r="16" spans="2:8" x14ac:dyDescent="0.4">
      <c r="B16" s="19"/>
      <c r="C16" s="19"/>
      <c r="D16" s="19" t="s">
        <v>61</v>
      </c>
      <c r="E16" s="19" t="s">
        <v>40</v>
      </c>
      <c r="F16" s="19" t="s">
        <v>62</v>
      </c>
      <c r="G16" s="20">
        <v>3460</v>
      </c>
      <c r="H16" s="20"/>
    </row>
    <row r="17" spans="2:8" x14ac:dyDescent="0.4">
      <c r="B17" s="19"/>
      <c r="C17" s="19"/>
      <c r="D17" s="19" t="s">
        <v>10</v>
      </c>
      <c r="E17" s="19" t="s">
        <v>16</v>
      </c>
      <c r="F17" s="19" t="s">
        <v>54</v>
      </c>
      <c r="G17" s="20">
        <v>28350</v>
      </c>
      <c r="H17" s="20"/>
    </row>
    <row r="18" spans="2:8" x14ac:dyDescent="0.4">
      <c r="B18" s="19"/>
      <c r="C18" s="19"/>
      <c r="D18" s="19"/>
      <c r="E18" s="19"/>
      <c r="F18" s="19" t="s">
        <v>65</v>
      </c>
      <c r="G18" s="20">
        <v>3090</v>
      </c>
      <c r="H18" s="20"/>
    </row>
    <row r="19" spans="2:8" x14ac:dyDescent="0.4">
      <c r="B19" s="19" t="s">
        <v>57</v>
      </c>
      <c r="C19" s="19" t="s">
        <v>58</v>
      </c>
      <c r="D19" s="19" t="s">
        <v>59</v>
      </c>
      <c r="E19" s="19" t="s">
        <v>47</v>
      </c>
      <c r="F19" s="19" t="s">
        <v>60</v>
      </c>
      <c r="G19" s="20">
        <v>11210</v>
      </c>
      <c r="H19" s="20"/>
    </row>
    <row r="20" spans="2:8" x14ac:dyDescent="0.4">
      <c r="B20" s="19" t="s">
        <v>84</v>
      </c>
      <c r="C20" s="19"/>
      <c r="D20" s="19"/>
      <c r="E20" s="19"/>
      <c r="F20" s="19"/>
      <c r="G20" s="20">
        <v>332190</v>
      </c>
      <c r="H20" s="20">
        <v>107090</v>
      </c>
    </row>
    <row r="22" spans="2:8" x14ac:dyDescent="0.4">
      <c r="B22" s="1" t="s">
        <v>71</v>
      </c>
      <c r="C22" s="5"/>
    </row>
    <row r="23" spans="2:8" ht="33" x14ac:dyDescent="0.4">
      <c r="B23" s="12" t="s">
        <v>70</v>
      </c>
      <c r="C23" s="30">
        <f>Sheet1!H2</f>
        <v>2230</v>
      </c>
      <c r="D23" s="30"/>
      <c r="E23" t="s">
        <v>72</v>
      </c>
      <c r="F23" s="25" t="str">
        <f ca="1">_xlfn.FORMULATEXT(C23)</f>
        <v>=Sheet1!H2</v>
      </c>
    </row>
    <row r="24" spans="2:8" ht="37.5" x14ac:dyDescent="0.4">
      <c r="B24" s="12" t="s">
        <v>73</v>
      </c>
      <c r="C24" s="30">
        <f>Sheet1!I2</f>
        <v>0</v>
      </c>
      <c r="D24" s="30"/>
      <c r="E24" t="s">
        <v>74</v>
      </c>
      <c r="F24" s="25" t="str">
        <f t="shared" ref="F24:F29" ca="1" si="0">_xlfn.FORMULATEXT(C24)</f>
        <v>=Sheet1!I2</v>
      </c>
    </row>
    <row r="25" spans="2:8" ht="37.5" x14ac:dyDescent="0.4">
      <c r="B25" s="12" t="s">
        <v>75</v>
      </c>
      <c r="C25" s="30">
        <f>C23-C24</f>
        <v>2230</v>
      </c>
      <c r="D25" s="30"/>
      <c r="E25" t="s">
        <v>76</v>
      </c>
      <c r="F25" s="25" t="str">
        <f t="shared" ca="1" si="0"/>
        <v>=C23-C24</v>
      </c>
    </row>
    <row r="26" spans="2:8" ht="37.5" x14ac:dyDescent="0.4">
      <c r="B26" s="12" t="s">
        <v>77</v>
      </c>
      <c r="C26" s="30">
        <v>2550000</v>
      </c>
      <c r="D26" s="30"/>
      <c r="E26" s="24" t="s">
        <v>99</v>
      </c>
      <c r="F26" s="25"/>
    </row>
    <row r="27" spans="2:8" ht="33" x14ac:dyDescent="0.4">
      <c r="B27" s="12" t="s">
        <v>78</v>
      </c>
      <c r="C27" s="30">
        <f>C26*0.05</f>
        <v>127500</v>
      </c>
      <c r="D27" s="30"/>
      <c r="E27" t="s">
        <v>79</v>
      </c>
      <c r="F27" s="25" t="str">
        <f t="shared" ca="1" si="0"/>
        <v>=C26*0.05</v>
      </c>
    </row>
    <row r="28" spans="2:8" ht="57" thickBot="1" x14ac:dyDescent="0.45">
      <c r="B28" s="12" t="s">
        <v>80</v>
      </c>
      <c r="C28" s="31">
        <f>MAX(MIN(C27,100000),0)</f>
        <v>100000</v>
      </c>
      <c r="D28" s="31"/>
      <c r="E28" t="s">
        <v>81</v>
      </c>
      <c r="F28" s="25" t="str">
        <f t="shared" ca="1" si="0"/>
        <v>=MAX(MIN(C27,100000),0)</v>
      </c>
    </row>
    <row r="29" spans="2:8" ht="38.25" thickBot="1" x14ac:dyDescent="0.45">
      <c r="B29" s="12" t="s">
        <v>82</v>
      </c>
      <c r="C29" s="28">
        <f>C25-C28</f>
        <v>-97770</v>
      </c>
      <c r="D29" s="29"/>
      <c r="E29" t="s">
        <v>83</v>
      </c>
      <c r="F29" s="25" t="str">
        <f t="shared" ca="1" si="0"/>
        <v>=C25-C28</v>
      </c>
    </row>
  </sheetData>
  <mergeCells count="7">
    <mergeCell ref="C29:D29"/>
    <mergeCell ref="C23:D23"/>
    <mergeCell ref="C24:D24"/>
    <mergeCell ref="C25:D25"/>
    <mergeCell ref="C26:D26"/>
    <mergeCell ref="C27:D27"/>
    <mergeCell ref="C28:D28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19"/>
  <sheetViews>
    <sheetView workbookViewId="0"/>
  </sheetViews>
  <sheetFormatPr defaultRowHeight="18.75" x14ac:dyDescent="0.4"/>
  <cols>
    <col min="3" max="3" width="11.375" bestFit="1" customWidth="1"/>
    <col min="6" max="6" width="17.25" bestFit="1" customWidth="1"/>
    <col min="7" max="7" width="19.25" bestFit="1" customWidth="1"/>
    <col min="11" max="11" width="9.25" bestFit="1" customWidth="1"/>
  </cols>
  <sheetData>
    <row r="5" spans="2:11" x14ac:dyDescent="0.4">
      <c r="B5" s="15">
        <v>1</v>
      </c>
      <c r="C5" s="16">
        <v>42740</v>
      </c>
      <c r="D5" s="15" t="s">
        <v>14</v>
      </c>
      <c r="E5" s="15" t="s">
        <v>15</v>
      </c>
      <c r="F5" s="15" t="s">
        <v>16</v>
      </c>
      <c r="G5" s="15" t="s">
        <v>10</v>
      </c>
      <c r="H5" s="15" t="s">
        <v>11</v>
      </c>
      <c r="I5" s="26">
        <v>1630</v>
      </c>
      <c r="J5" s="26"/>
      <c r="K5" s="2"/>
    </row>
    <row r="6" spans="2:11" x14ac:dyDescent="0.4">
      <c r="B6" s="15">
        <v>2</v>
      </c>
      <c r="C6" s="16">
        <v>42742</v>
      </c>
      <c r="D6" s="15" t="s">
        <v>17</v>
      </c>
      <c r="E6" s="15" t="s">
        <v>18</v>
      </c>
      <c r="F6" s="15" t="s">
        <v>19</v>
      </c>
      <c r="G6" s="15" t="s">
        <v>20</v>
      </c>
      <c r="H6" s="15" t="s">
        <v>12</v>
      </c>
      <c r="I6" s="26">
        <v>600</v>
      </c>
      <c r="J6" s="26"/>
      <c r="K6" s="2"/>
    </row>
    <row r="7" spans="2:11" x14ac:dyDescent="0.4">
      <c r="B7" s="15">
        <v>3</v>
      </c>
      <c r="C7" s="16">
        <v>42744</v>
      </c>
      <c r="D7" s="15" t="s">
        <v>48</v>
      </c>
      <c r="E7" s="17" t="s">
        <v>49</v>
      </c>
      <c r="F7" s="15" t="s">
        <v>35</v>
      </c>
      <c r="G7" s="15" t="s">
        <v>50</v>
      </c>
      <c r="H7" s="15" t="s">
        <v>69</v>
      </c>
      <c r="I7" s="15">
        <v>580</v>
      </c>
      <c r="J7" s="26"/>
      <c r="K7" s="2"/>
    </row>
    <row r="8" spans="2:11" x14ac:dyDescent="0.4">
      <c r="B8" s="15">
        <v>4</v>
      </c>
      <c r="C8" s="16">
        <v>42744</v>
      </c>
      <c r="D8" s="15" t="s">
        <v>48</v>
      </c>
      <c r="E8" s="17" t="s">
        <v>49</v>
      </c>
      <c r="F8" s="15" t="s">
        <v>35</v>
      </c>
      <c r="G8" s="15" t="s">
        <v>51</v>
      </c>
      <c r="H8" s="15" t="s">
        <v>69</v>
      </c>
      <c r="I8" s="18">
        <v>1970</v>
      </c>
      <c r="J8" s="26"/>
      <c r="K8" s="2"/>
    </row>
    <row r="9" spans="2:11" x14ac:dyDescent="0.4">
      <c r="B9" s="15">
        <v>5</v>
      </c>
      <c r="C9" s="16">
        <v>42744</v>
      </c>
      <c r="D9" s="15" t="s">
        <v>48</v>
      </c>
      <c r="E9" s="17" t="s">
        <v>49</v>
      </c>
      <c r="F9" s="15" t="s">
        <v>33</v>
      </c>
      <c r="G9" s="15" t="s">
        <v>32</v>
      </c>
      <c r="H9" s="15" t="s">
        <v>52</v>
      </c>
      <c r="I9" s="18">
        <v>3900</v>
      </c>
      <c r="J9" s="15"/>
      <c r="K9" s="2"/>
    </row>
    <row r="10" spans="2:11" x14ac:dyDescent="0.4">
      <c r="B10" s="15">
        <v>6</v>
      </c>
      <c r="C10" s="2">
        <v>42763</v>
      </c>
      <c r="D10" t="s">
        <v>17</v>
      </c>
      <c r="E10" t="s">
        <v>18</v>
      </c>
      <c r="F10" t="s">
        <v>19</v>
      </c>
      <c r="G10" t="s">
        <v>20</v>
      </c>
      <c r="H10" t="s">
        <v>53</v>
      </c>
      <c r="I10">
        <v>600</v>
      </c>
      <c r="K10" s="2"/>
    </row>
    <row r="11" spans="2:11" x14ac:dyDescent="0.4">
      <c r="B11" s="15">
        <v>7</v>
      </c>
      <c r="C11" s="16">
        <v>42772</v>
      </c>
      <c r="D11" s="15" t="s">
        <v>48</v>
      </c>
      <c r="E11" s="17" t="s">
        <v>49</v>
      </c>
      <c r="F11" s="15" t="s">
        <v>35</v>
      </c>
      <c r="G11" s="15" t="s">
        <v>50</v>
      </c>
      <c r="H11" s="15" t="s">
        <v>69</v>
      </c>
      <c r="I11" s="15">
        <v>580</v>
      </c>
      <c r="J11" s="15"/>
      <c r="K11" s="2"/>
    </row>
    <row r="12" spans="2:11" x14ac:dyDescent="0.4">
      <c r="B12" s="15">
        <v>8</v>
      </c>
      <c r="C12" s="16">
        <v>42772</v>
      </c>
      <c r="D12" s="15" t="s">
        <v>48</v>
      </c>
      <c r="E12" s="17" t="s">
        <v>49</v>
      </c>
      <c r="F12" s="15" t="s">
        <v>35</v>
      </c>
      <c r="G12" s="15" t="s">
        <v>51</v>
      </c>
      <c r="H12" s="15" t="s">
        <v>69</v>
      </c>
      <c r="I12" s="18">
        <v>1160</v>
      </c>
      <c r="J12" s="15"/>
      <c r="K12" s="2"/>
    </row>
    <row r="13" spans="2:11" x14ac:dyDescent="0.4">
      <c r="B13" s="15">
        <v>9</v>
      </c>
      <c r="C13" s="16">
        <v>42772</v>
      </c>
      <c r="D13" s="15" t="s">
        <v>48</v>
      </c>
      <c r="E13" s="17" t="s">
        <v>49</v>
      </c>
      <c r="F13" s="15" t="s">
        <v>33</v>
      </c>
      <c r="G13" s="15" t="s">
        <v>32</v>
      </c>
      <c r="H13" s="15" t="s">
        <v>52</v>
      </c>
      <c r="I13" s="18">
        <v>3900</v>
      </c>
      <c r="J13" s="15"/>
      <c r="K13" s="2"/>
    </row>
    <row r="14" spans="2:11" x14ac:dyDescent="0.4">
      <c r="B14" s="15">
        <v>10</v>
      </c>
      <c r="C14" s="16">
        <v>42772</v>
      </c>
      <c r="D14" s="15" t="s">
        <v>14</v>
      </c>
      <c r="E14" s="17" t="s">
        <v>15</v>
      </c>
      <c r="F14" s="15" t="s">
        <v>16</v>
      </c>
      <c r="G14" s="15" t="s">
        <v>10</v>
      </c>
      <c r="H14" s="15" t="s">
        <v>54</v>
      </c>
      <c r="I14" s="18">
        <v>2430</v>
      </c>
      <c r="J14" s="15"/>
      <c r="K14" s="2"/>
    </row>
    <row r="15" spans="2:11" x14ac:dyDescent="0.4">
      <c r="B15" s="15">
        <v>11</v>
      </c>
      <c r="C15" s="2">
        <v>42791</v>
      </c>
      <c r="D15" t="s">
        <v>17</v>
      </c>
      <c r="E15" t="s">
        <v>18</v>
      </c>
      <c r="F15" t="s">
        <v>19</v>
      </c>
      <c r="G15" t="s">
        <v>20</v>
      </c>
      <c r="H15" t="s">
        <v>53</v>
      </c>
      <c r="I15">
        <v>600</v>
      </c>
      <c r="K15" s="2"/>
    </row>
    <row r="16" spans="2:11" x14ac:dyDescent="0.4">
      <c r="B16" s="15">
        <v>12</v>
      </c>
      <c r="C16" s="16">
        <v>42793</v>
      </c>
      <c r="D16" s="15" t="s">
        <v>17</v>
      </c>
      <c r="E16" s="17" t="s">
        <v>18</v>
      </c>
      <c r="F16" s="15" t="s">
        <v>45</v>
      </c>
      <c r="G16" s="15" t="s">
        <v>55</v>
      </c>
      <c r="H16" s="15" t="s">
        <v>56</v>
      </c>
      <c r="I16" s="18">
        <v>1730</v>
      </c>
      <c r="J16" s="15"/>
      <c r="K16" s="2"/>
    </row>
    <row r="17" spans="2:11" x14ac:dyDescent="0.4">
      <c r="B17" s="15">
        <v>13</v>
      </c>
      <c r="C17" s="16">
        <v>42797</v>
      </c>
      <c r="D17" s="15" t="s">
        <v>57</v>
      </c>
      <c r="E17" s="17" t="s">
        <v>58</v>
      </c>
      <c r="F17" s="15" t="s">
        <v>47</v>
      </c>
      <c r="G17" s="15" t="s">
        <v>59</v>
      </c>
      <c r="H17" s="15" t="s">
        <v>60</v>
      </c>
      <c r="I17" s="18">
        <v>9720</v>
      </c>
      <c r="J17" s="15"/>
      <c r="K17" s="2"/>
    </row>
    <row r="18" spans="2:11" x14ac:dyDescent="0.4">
      <c r="B18" s="15">
        <v>14</v>
      </c>
      <c r="C18" s="16">
        <v>42798</v>
      </c>
      <c r="D18" s="15" t="s">
        <v>48</v>
      </c>
      <c r="E18" s="17" t="s">
        <v>49</v>
      </c>
      <c r="F18" s="15" t="s">
        <v>33</v>
      </c>
      <c r="G18" s="15" t="s">
        <v>32</v>
      </c>
      <c r="H18" s="15" t="s">
        <v>52</v>
      </c>
      <c r="I18" s="18">
        <v>3900</v>
      </c>
      <c r="J18" s="15"/>
      <c r="K18" s="2"/>
    </row>
    <row r="19" spans="2:11" x14ac:dyDescent="0.4">
      <c r="B19" s="15">
        <v>15</v>
      </c>
      <c r="C19" s="16">
        <v>42798</v>
      </c>
      <c r="D19" s="15" t="s">
        <v>14</v>
      </c>
      <c r="E19" s="17" t="s">
        <v>15</v>
      </c>
      <c r="F19" s="15" t="s">
        <v>16</v>
      </c>
      <c r="G19" s="15" t="s">
        <v>10</v>
      </c>
      <c r="H19" s="15" t="s">
        <v>54</v>
      </c>
      <c r="I19" s="18">
        <v>2060</v>
      </c>
      <c r="J19" s="15"/>
      <c r="K19" s="2"/>
    </row>
    <row r="20" spans="2:11" x14ac:dyDescent="0.4">
      <c r="B20" s="15">
        <v>16</v>
      </c>
      <c r="C20" s="2">
        <v>42802</v>
      </c>
      <c r="D20" t="s">
        <v>17</v>
      </c>
      <c r="E20" t="s">
        <v>18</v>
      </c>
      <c r="F20" t="s">
        <v>19</v>
      </c>
      <c r="G20" t="s">
        <v>20</v>
      </c>
      <c r="H20" t="s">
        <v>53</v>
      </c>
      <c r="I20">
        <v>600</v>
      </c>
      <c r="K20" s="2"/>
    </row>
    <row r="21" spans="2:11" x14ac:dyDescent="0.4">
      <c r="B21" s="15">
        <v>17</v>
      </c>
      <c r="C21" s="16">
        <v>42804</v>
      </c>
      <c r="D21" s="15" t="s">
        <v>57</v>
      </c>
      <c r="E21" s="17" t="s">
        <v>58</v>
      </c>
      <c r="F21" s="15" t="s">
        <v>47</v>
      </c>
      <c r="G21" s="15" t="s">
        <v>59</v>
      </c>
      <c r="H21" s="15" t="s">
        <v>60</v>
      </c>
      <c r="I21" s="15">
        <v>220</v>
      </c>
      <c r="J21" s="15"/>
      <c r="K21" s="2"/>
    </row>
    <row r="22" spans="2:11" x14ac:dyDescent="0.4">
      <c r="B22" s="15">
        <v>18</v>
      </c>
      <c r="C22" s="16">
        <v>42809</v>
      </c>
      <c r="D22" s="15" t="s">
        <v>48</v>
      </c>
      <c r="E22" s="17" t="s">
        <v>49</v>
      </c>
      <c r="F22" s="15" t="s">
        <v>35</v>
      </c>
      <c r="G22" s="15" t="s">
        <v>50</v>
      </c>
      <c r="H22" s="15" t="s">
        <v>69</v>
      </c>
      <c r="I22" s="15">
        <v>580</v>
      </c>
      <c r="J22" s="15"/>
      <c r="K22" s="2"/>
    </row>
    <row r="23" spans="2:11" x14ac:dyDescent="0.4">
      <c r="B23" s="15">
        <v>19</v>
      </c>
      <c r="C23" s="16">
        <v>42809</v>
      </c>
      <c r="D23" s="15" t="s">
        <v>48</v>
      </c>
      <c r="E23" s="17" t="s">
        <v>49</v>
      </c>
      <c r="F23" s="15" t="s">
        <v>35</v>
      </c>
      <c r="G23" s="15" t="s">
        <v>51</v>
      </c>
      <c r="H23" s="15" t="s">
        <v>69</v>
      </c>
      <c r="I23" s="18">
        <v>1160</v>
      </c>
      <c r="J23" s="15"/>
      <c r="K23" s="2"/>
    </row>
    <row r="24" spans="2:11" x14ac:dyDescent="0.4">
      <c r="B24" s="15">
        <v>20</v>
      </c>
      <c r="C24" s="16">
        <v>42810</v>
      </c>
      <c r="D24" s="15" t="s">
        <v>14</v>
      </c>
      <c r="E24" s="17" t="s">
        <v>15</v>
      </c>
      <c r="F24" s="15" t="s">
        <v>40</v>
      </c>
      <c r="G24" s="15" t="s">
        <v>63</v>
      </c>
      <c r="H24" s="15" t="s">
        <v>64</v>
      </c>
      <c r="I24" s="15">
        <v>200</v>
      </c>
      <c r="J24" s="15"/>
      <c r="K24" s="2"/>
    </row>
    <row r="25" spans="2:11" x14ac:dyDescent="0.4">
      <c r="B25" s="15">
        <v>21</v>
      </c>
      <c r="C25" s="16">
        <v>42810</v>
      </c>
      <c r="D25" s="15" t="s">
        <v>14</v>
      </c>
      <c r="E25" s="17" t="s">
        <v>15</v>
      </c>
      <c r="F25" s="15" t="s">
        <v>40</v>
      </c>
      <c r="G25" s="15" t="s">
        <v>61</v>
      </c>
      <c r="H25" s="15" t="s">
        <v>62</v>
      </c>
      <c r="I25" s="15">
        <v>570</v>
      </c>
      <c r="J25" s="15"/>
      <c r="K25" s="2"/>
    </row>
    <row r="26" spans="2:11" x14ac:dyDescent="0.4">
      <c r="B26" s="15">
        <v>22</v>
      </c>
      <c r="C26" s="16">
        <v>42817</v>
      </c>
      <c r="D26" s="15" t="s">
        <v>14</v>
      </c>
      <c r="E26" s="17" t="s">
        <v>15</v>
      </c>
      <c r="F26" s="15" t="s">
        <v>40</v>
      </c>
      <c r="G26" s="15" t="s">
        <v>63</v>
      </c>
      <c r="H26" s="15" t="s">
        <v>64</v>
      </c>
      <c r="I26" s="15">
        <v>260</v>
      </c>
      <c r="J26" s="15"/>
      <c r="K26" s="2"/>
    </row>
    <row r="27" spans="2:11" x14ac:dyDescent="0.4">
      <c r="B27" s="15">
        <v>23</v>
      </c>
      <c r="C27" s="16">
        <v>42825</v>
      </c>
      <c r="D27" s="15" t="s">
        <v>17</v>
      </c>
      <c r="E27" s="17" t="s">
        <v>18</v>
      </c>
      <c r="F27" s="15" t="s">
        <v>19</v>
      </c>
      <c r="G27" s="15" t="s">
        <v>20</v>
      </c>
      <c r="H27" s="15" t="s">
        <v>53</v>
      </c>
      <c r="I27" s="15">
        <v>600</v>
      </c>
      <c r="J27" s="15"/>
      <c r="K27" s="2"/>
    </row>
    <row r="28" spans="2:11" x14ac:dyDescent="0.4">
      <c r="B28" s="15">
        <v>24</v>
      </c>
      <c r="C28" s="16">
        <v>42826</v>
      </c>
      <c r="D28" s="15" t="s">
        <v>48</v>
      </c>
      <c r="E28" s="17" t="s">
        <v>49</v>
      </c>
      <c r="F28" s="15" t="s">
        <v>33</v>
      </c>
      <c r="G28" s="15" t="s">
        <v>32</v>
      </c>
      <c r="H28" s="15" t="s">
        <v>52</v>
      </c>
      <c r="I28" s="18">
        <v>3900</v>
      </c>
      <c r="J28" s="15"/>
      <c r="K28" s="2"/>
    </row>
    <row r="29" spans="2:11" x14ac:dyDescent="0.4">
      <c r="B29" s="15">
        <v>25</v>
      </c>
      <c r="C29" s="16">
        <v>42826</v>
      </c>
      <c r="D29" s="15" t="s">
        <v>14</v>
      </c>
      <c r="E29" s="17" t="s">
        <v>15</v>
      </c>
      <c r="F29" s="15" t="s">
        <v>16</v>
      </c>
      <c r="G29" s="15" t="s">
        <v>10</v>
      </c>
      <c r="H29" s="15" t="s">
        <v>54</v>
      </c>
      <c r="I29" s="18">
        <v>2060</v>
      </c>
      <c r="J29" s="15"/>
      <c r="K29" s="2"/>
    </row>
    <row r="30" spans="2:11" x14ac:dyDescent="0.4">
      <c r="B30" s="15">
        <v>26</v>
      </c>
      <c r="C30" s="16">
        <v>42831</v>
      </c>
      <c r="D30" s="15" t="s">
        <v>14</v>
      </c>
      <c r="E30" s="17" t="s">
        <v>15</v>
      </c>
      <c r="F30" s="15" t="s">
        <v>40</v>
      </c>
      <c r="G30" s="15" t="s">
        <v>63</v>
      </c>
      <c r="H30" s="15" t="s">
        <v>64</v>
      </c>
      <c r="I30" s="15">
        <v>180</v>
      </c>
      <c r="J30" s="15"/>
      <c r="K30" s="2"/>
    </row>
    <row r="31" spans="2:11" x14ac:dyDescent="0.4">
      <c r="B31" s="15">
        <v>27</v>
      </c>
      <c r="C31" s="16">
        <v>42831</v>
      </c>
      <c r="D31" s="15" t="s">
        <v>14</v>
      </c>
      <c r="E31" s="17" t="s">
        <v>15</v>
      </c>
      <c r="F31" s="15" t="s">
        <v>40</v>
      </c>
      <c r="G31" s="15" t="s">
        <v>61</v>
      </c>
      <c r="H31" s="15" t="s">
        <v>62</v>
      </c>
      <c r="I31" s="15">
        <v>440</v>
      </c>
      <c r="J31" s="15"/>
      <c r="K31" s="2"/>
    </row>
    <row r="32" spans="2:11" x14ac:dyDescent="0.4">
      <c r="B32" s="15">
        <v>28</v>
      </c>
      <c r="C32" s="16">
        <v>42836</v>
      </c>
      <c r="D32" s="15" t="s">
        <v>14</v>
      </c>
      <c r="E32" s="17" t="s">
        <v>15</v>
      </c>
      <c r="F32" s="15" t="s">
        <v>16</v>
      </c>
      <c r="G32" s="15" t="s">
        <v>10</v>
      </c>
      <c r="H32" s="15" t="s">
        <v>65</v>
      </c>
      <c r="I32" s="18">
        <v>1140</v>
      </c>
      <c r="J32" s="15"/>
      <c r="K32" s="2"/>
    </row>
    <row r="33" spans="2:11" x14ac:dyDescent="0.4">
      <c r="B33" s="15">
        <v>29</v>
      </c>
      <c r="C33" s="16">
        <v>42837</v>
      </c>
      <c r="D33" s="15" t="s">
        <v>14</v>
      </c>
      <c r="E33" s="17" t="s">
        <v>15</v>
      </c>
      <c r="F33" s="15" t="s">
        <v>16</v>
      </c>
      <c r="G33" s="15" t="s">
        <v>10</v>
      </c>
      <c r="H33" s="15" t="s">
        <v>65</v>
      </c>
      <c r="I33" s="15">
        <v>190</v>
      </c>
      <c r="J33" s="15"/>
      <c r="K33" s="2"/>
    </row>
    <row r="34" spans="2:11" x14ac:dyDescent="0.4">
      <c r="B34" s="15">
        <v>30</v>
      </c>
      <c r="C34" s="16">
        <v>42838</v>
      </c>
      <c r="D34" s="15" t="s">
        <v>48</v>
      </c>
      <c r="E34" s="17" t="s">
        <v>49</v>
      </c>
      <c r="F34" s="15" t="s">
        <v>35</v>
      </c>
      <c r="G34" s="15" t="s">
        <v>50</v>
      </c>
      <c r="H34" s="15" t="s">
        <v>69</v>
      </c>
      <c r="I34" s="15">
        <v>580</v>
      </c>
      <c r="J34" s="15"/>
      <c r="K34" s="2"/>
    </row>
    <row r="35" spans="2:11" x14ac:dyDescent="0.4">
      <c r="B35" s="15">
        <v>31</v>
      </c>
      <c r="C35" s="16">
        <v>42838</v>
      </c>
      <c r="D35" s="15" t="s">
        <v>48</v>
      </c>
      <c r="E35" s="17" t="s">
        <v>49</v>
      </c>
      <c r="F35" s="15" t="s">
        <v>35</v>
      </c>
      <c r="G35" s="15" t="s">
        <v>51</v>
      </c>
      <c r="H35" s="15" t="s">
        <v>69</v>
      </c>
      <c r="I35" s="18">
        <v>1260</v>
      </c>
      <c r="J35" s="15"/>
      <c r="K35" s="2"/>
    </row>
    <row r="36" spans="2:11" x14ac:dyDescent="0.4">
      <c r="B36" s="15">
        <v>32</v>
      </c>
      <c r="C36" s="16">
        <v>42838</v>
      </c>
      <c r="D36" s="15" t="s">
        <v>14</v>
      </c>
      <c r="E36" s="17" t="s">
        <v>15</v>
      </c>
      <c r="F36" s="15" t="s">
        <v>16</v>
      </c>
      <c r="G36" s="15" t="s">
        <v>10</v>
      </c>
      <c r="H36" s="15" t="s">
        <v>65</v>
      </c>
      <c r="I36" s="15">
        <v>190</v>
      </c>
      <c r="J36" s="15"/>
      <c r="K36" s="2"/>
    </row>
    <row r="37" spans="2:11" x14ac:dyDescent="0.4">
      <c r="B37" s="15">
        <v>33</v>
      </c>
      <c r="C37" s="16">
        <v>42839</v>
      </c>
      <c r="D37" s="15" t="s">
        <v>14</v>
      </c>
      <c r="E37" s="17" t="s">
        <v>15</v>
      </c>
      <c r="F37" s="15" t="s">
        <v>16</v>
      </c>
      <c r="G37" s="15" t="s">
        <v>10</v>
      </c>
      <c r="H37" s="15" t="s">
        <v>65</v>
      </c>
      <c r="I37" s="15">
        <v>260</v>
      </c>
      <c r="J37" s="15"/>
      <c r="K37" s="2"/>
    </row>
    <row r="38" spans="2:11" x14ac:dyDescent="0.4">
      <c r="B38" s="15">
        <v>34</v>
      </c>
      <c r="C38" s="16">
        <v>42840</v>
      </c>
      <c r="D38" s="15" t="s">
        <v>14</v>
      </c>
      <c r="E38" s="17" t="s">
        <v>15</v>
      </c>
      <c r="F38" s="15" t="s">
        <v>16</v>
      </c>
      <c r="G38" s="15" t="s">
        <v>10</v>
      </c>
      <c r="H38" s="15" t="s">
        <v>65</v>
      </c>
      <c r="I38" s="15">
        <v>190</v>
      </c>
      <c r="J38" s="15"/>
      <c r="K38" s="2"/>
    </row>
    <row r="39" spans="2:11" x14ac:dyDescent="0.4">
      <c r="B39" s="15">
        <v>35</v>
      </c>
      <c r="C39" s="16">
        <v>42841</v>
      </c>
      <c r="D39" s="15" t="s">
        <v>14</v>
      </c>
      <c r="E39" s="17" t="s">
        <v>15</v>
      </c>
      <c r="F39" s="15" t="s">
        <v>16</v>
      </c>
      <c r="G39" s="15" t="s">
        <v>10</v>
      </c>
      <c r="H39" s="15" t="s">
        <v>65</v>
      </c>
      <c r="I39" s="15">
        <v>250</v>
      </c>
      <c r="J39" s="15"/>
      <c r="K39" s="2"/>
    </row>
    <row r="40" spans="2:11" x14ac:dyDescent="0.4">
      <c r="B40" s="15">
        <v>36</v>
      </c>
      <c r="C40" s="16">
        <v>42843</v>
      </c>
      <c r="D40" s="15" t="s">
        <v>14</v>
      </c>
      <c r="E40" s="17" t="s">
        <v>15</v>
      </c>
      <c r="F40" s="15" t="s">
        <v>40</v>
      </c>
      <c r="G40" s="15" t="s">
        <v>63</v>
      </c>
      <c r="H40" s="15" t="s">
        <v>64</v>
      </c>
      <c r="I40" s="15">
        <v>280</v>
      </c>
      <c r="J40" s="15"/>
      <c r="K40" s="2"/>
    </row>
    <row r="41" spans="2:11" x14ac:dyDescent="0.4">
      <c r="B41" s="15">
        <v>37</v>
      </c>
      <c r="C41" s="16">
        <v>42843</v>
      </c>
      <c r="D41" s="15" t="s">
        <v>14</v>
      </c>
      <c r="E41" s="17" t="s">
        <v>15</v>
      </c>
      <c r="F41" s="15" t="s">
        <v>40</v>
      </c>
      <c r="G41" s="15" t="s">
        <v>61</v>
      </c>
      <c r="H41" s="15" t="s">
        <v>62</v>
      </c>
      <c r="I41" s="15">
        <v>190</v>
      </c>
      <c r="J41" s="15"/>
      <c r="K41" s="2"/>
    </row>
    <row r="42" spans="2:11" x14ac:dyDescent="0.4">
      <c r="B42" s="15">
        <v>38</v>
      </c>
      <c r="C42" s="16">
        <v>42845</v>
      </c>
      <c r="D42" s="15" t="s">
        <v>14</v>
      </c>
      <c r="E42" s="17" t="s">
        <v>15</v>
      </c>
      <c r="F42" s="15" t="s">
        <v>16</v>
      </c>
      <c r="G42" s="15" t="s">
        <v>10</v>
      </c>
      <c r="H42" s="15" t="s">
        <v>65</v>
      </c>
      <c r="I42" s="15">
        <v>250</v>
      </c>
      <c r="J42" s="15"/>
      <c r="K42" s="2"/>
    </row>
    <row r="43" spans="2:11" x14ac:dyDescent="0.4">
      <c r="B43" s="15">
        <v>39</v>
      </c>
      <c r="C43" s="16">
        <v>42846</v>
      </c>
      <c r="D43" s="15" t="s">
        <v>14</v>
      </c>
      <c r="E43" s="17" t="s">
        <v>15</v>
      </c>
      <c r="F43" s="15" t="s">
        <v>16</v>
      </c>
      <c r="G43" s="15" t="s">
        <v>10</v>
      </c>
      <c r="H43" s="15" t="s">
        <v>65</v>
      </c>
      <c r="I43" s="15">
        <v>190</v>
      </c>
      <c r="J43" s="15"/>
      <c r="K43" s="2"/>
    </row>
    <row r="44" spans="2:11" x14ac:dyDescent="0.4">
      <c r="B44" s="15">
        <v>40</v>
      </c>
      <c r="C44" s="16">
        <v>42847</v>
      </c>
      <c r="D44" s="15" t="s">
        <v>14</v>
      </c>
      <c r="E44" s="17" t="s">
        <v>15</v>
      </c>
      <c r="F44" s="15" t="s">
        <v>16</v>
      </c>
      <c r="G44" s="15" t="s">
        <v>10</v>
      </c>
      <c r="H44" s="15" t="s">
        <v>65</v>
      </c>
      <c r="I44" s="15">
        <v>240</v>
      </c>
      <c r="J44" s="15"/>
      <c r="K44" s="2"/>
    </row>
    <row r="45" spans="2:11" x14ac:dyDescent="0.4">
      <c r="B45" s="15">
        <v>41</v>
      </c>
      <c r="C45" s="16">
        <v>42848</v>
      </c>
      <c r="D45" s="15" t="s">
        <v>14</v>
      </c>
      <c r="E45" s="17" t="s">
        <v>15</v>
      </c>
      <c r="F45" s="15" t="s">
        <v>16</v>
      </c>
      <c r="G45" s="15" t="s">
        <v>10</v>
      </c>
      <c r="H45" s="15" t="s">
        <v>65</v>
      </c>
      <c r="I45" s="15">
        <v>190</v>
      </c>
      <c r="J45" s="15"/>
      <c r="K45" s="2"/>
    </row>
    <row r="46" spans="2:11" x14ac:dyDescent="0.4">
      <c r="B46" s="15">
        <v>42</v>
      </c>
      <c r="C46" s="16">
        <v>42850</v>
      </c>
      <c r="D46" s="15" t="s">
        <v>57</v>
      </c>
      <c r="E46" s="17" t="s">
        <v>58</v>
      </c>
      <c r="F46" s="15" t="s">
        <v>47</v>
      </c>
      <c r="G46" s="15" t="s">
        <v>59</v>
      </c>
      <c r="H46" s="15" t="s">
        <v>60</v>
      </c>
      <c r="I46" s="18">
        <v>1270</v>
      </c>
      <c r="J46" s="15"/>
      <c r="K46" s="2"/>
    </row>
    <row r="47" spans="2:11" x14ac:dyDescent="0.4">
      <c r="B47" s="15">
        <v>43</v>
      </c>
      <c r="C47" s="16">
        <v>42857</v>
      </c>
      <c r="D47" s="15" t="s">
        <v>48</v>
      </c>
      <c r="E47" s="17" t="s">
        <v>49</v>
      </c>
      <c r="F47" s="15" t="s">
        <v>43</v>
      </c>
      <c r="G47" s="15" t="s">
        <v>66</v>
      </c>
      <c r="H47" s="15" t="s">
        <v>67</v>
      </c>
      <c r="I47" s="18">
        <v>142360</v>
      </c>
      <c r="J47" s="18">
        <v>90000</v>
      </c>
      <c r="K47" s="2"/>
    </row>
    <row r="48" spans="2:11" x14ac:dyDescent="0.4">
      <c r="B48" s="15">
        <v>44</v>
      </c>
      <c r="C48" s="16">
        <v>42857</v>
      </c>
      <c r="D48" s="15" t="s">
        <v>48</v>
      </c>
      <c r="E48" s="17" t="s">
        <v>49</v>
      </c>
      <c r="F48" s="15" t="s">
        <v>43</v>
      </c>
      <c r="G48" s="15" t="s">
        <v>66</v>
      </c>
      <c r="H48" s="15" t="s">
        <v>67</v>
      </c>
      <c r="I48" s="18">
        <v>17090</v>
      </c>
      <c r="J48" s="18">
        <v>17090</v>
      </c>
      <c r="K48" s="2"/>
    </row>
    <row r="49" spans="2:11" x14ac:dyDescent="0.4">
      <c r="B49" s="15">
        <v>45</v>
      </c>
      <c r="C49" s="16">
        <v>42861</v>
      </c>
      <c r="D49" s="15" t="s">
        <v>14</v>
      </c>
      <c r="E49" s="17" t="s">
        <v>15</v>
      </c>
      <c r="F49" s="15" t="s">
        <v>16</v>
      </c>
      <c r="G49" s="15" t="s">
        <v>10</v>
      </c>
      <c r="H49" s="15" t="s">
        <v>54</v>
      </c>
      <c r="I49" s="18">
        <v>2540</v>
      </c>
      <c r="J49" s="15"/>
      <c r="K49" s="2"/>
    </row>
    <row r="50" spans="2:11" x14ac:dyDescent="0.4">
      <c r="B50" s="15">
        <v>46</v>
      </c>
      <c r="C50" s="16">
        <v>42862</v>
      </c>
      <c r="D50" s="15" t="s">
        <v>48</v>
      </c>
      <c r="E50" s="17" t="s">
        <v>49</v>
      </c>
      <c r="F50" s="15" t="s">
        <v>33</v>
      </c>
      <c r="G50" s="15" t="s">
        <v>32</v>
      </c>
      <c r="H50" s="15" t="s">
        <v>52</v>
      </c>
      <c r="I50" s="18">
        <v>3900</v>
      </c>
      <c r="J50" s="15"/>
      <c r="K50" s="2"/>
    </row>
    <row r="51" spans="2:11" x14ac:dyDescent="0.4">
      <c r="B51" s="15">
        <v>47</v>
      </c>
      <c r="C51" s="16">
        <v>42864</v>
      </c>
      <c r="D51" s="15" t="s">
        <v>48</v>
      </c>
      <c r="E51" s="17" t="s">
        <v>49</v>
      </c>
      <c r="F51" s="15" t="s">
        <v>35</v>
      </c>
      <c r="G51" s="15" t="s">
        <v>50</v>
      </c>
      <c r="H51" s="15" t="s">
        <v>69</v>
      </c>
      <c r="I51" s="15">
        <v>770</v>
      </c>
      <c r="J51" s="15"/>
      <c r="K51" s="2"/>
    </row>
    <row r="52" spans="2:11" x14ac:dyDescent="0.4">
      <c r="B52" s="15">
        <v>48</v>
      </c>
      <c r="C52" s="16">
        <v>42864</v>
      </c>
      <c r="D52" s="15" t="s">
        <v>48</v>
      </c>
      <c r="E52" s="17" t="s">
        <v>49</v>
      </c>
      <c r="F52" s="15" t="s">
        <v>35</v>
      </c>
      <c r="G52" s="15" t="s">
        <v>51</v>
      </c>
      <c r="H52" s="15" t="s">
        <v>69</v>
      </c>
      <c r="I52" s="18">
        <v>5450</v>
      </c>
      <c r="J52" s="15"/>
      <c r="K52" s="2"/>
    </row>
    <row r="53" spans="2:11" x14ac:dyDescent="0.4">
      <c r="B53" s="15">
        <v>49</v>
      </c>
      <c r="C53" s="16">
        <v>42887</v>
      </c>
      <c r="D53" s="15" t="s">
        <v>48</v>
      </c>
      <c r="E53" s="17" t="s">
        <v>49</v>
      </c>
      <c r="F53" s="15" t="s">
        <v>40</v>
      </c>
      <c r="G53" s="15" t="s">
        <v>63</v>
      </c>
      <c r="H53" s="15" t="s">
        <v>64</v>
      </c>
      <c r="I53" s="15">
        <v>670</v>
      </c>
      <c r="J53" s="15"/>
      <c r="K53" s="2"/>
    </row>
    <row r="54" spans="2:11" x14ac:dyDescent="0.4">
      <c r="B54" s="15">
        <v>50</v>
      </c>
      <c r="C54" s="16">
        <v>42887</v>
      </c>
      <c r="D54" s="15" t="s">
        <v>48</v>
      </c>
      <c r="E54" s="17" t="s">
        <v>49</v>
      </c>
      <c r="F54" s="15" t="s">
        <v>40</v>
      </c>
      <c r="G54" s="15" t="s">
        <v>61</v>
      </c>
      <c r="H54" s="15" t="s">
        <v>64</v>
      </c>
      <c r="I54" s="18">
        <v>1060</v>
      </c>
      <c r="J54" s="15"/>
      <c r="K54" s="2"/>
    </row>
    <row r="55" spans="2:11" x14ac:dyDescent="0.4">
      <c r="B55" s="15">
        <v>51</v>
      </c>
      <c r="C55" s="16">
        <v>42888</v>
      </c>
      <c r="D55" s="15" t="s">
        <v>14</v>
      </c>
      <c r="E55" s="17" t="s">
        <v>15</v>
      </c>
      <c r="F55" s="15" t="s">
        <v>16</v>
      </c>
      <c r="G55" s="15" t="s">
        <v>10</v>
      </c>
      <c r="H55" s="15" t="s">
        <v>54</v>
      </c>
      <c r="I55" s="18">
        <v>1960</v>
      </c>
      <c r="J55" s="15"/>
      <c r="K55" s="2"/>
    </row>
    <row r="56" spans="2:11" x14ac:dyDescent="0.4">
      <c r="B56" s="15">
        <v>52</v>
      </c>
      <c r="C56" s="16">
        <v>42896</v>
      </c>
      <c r="D56" s="15" t="s">
        <v>48</v>
      </c>
      <c r="E56" s="17" t="s">
        <v>49</v>
      </c>
      <c r="F56" s="15" t="s">
        <v>35</v>
      </c>
      <c r="G56" s="15" t="s">
        <v>50</v>
      </c>
      <c r="H56" s="15" t="s">
        <v>69</v>
      </c>
      <c r="I56" s="15">
        <v>770</v>
      </c>
      <c r="J56" s="15"/>
      <c r="K56" s="2"/>
    </row>
    <row r="57" spans="2:11" x14ac:dyDescent="0.4">
      <c r="B57" s="15">
        <v>53</v>
      </c>
      <c r="C57" s="16">
        <v>42896</v>
      </c>
      <c r="D57" s="15" t="s">
        <v>48</v>
      </c>
      <c r="E57" s="17" t="s">
        <v>49</v>
      </c>
      <c r="F57" s="15" t="s">
        <v>35</v>
      </c>
      <c r="G57" s="15" t="s">
        <v>51</v>
      </c>
      <c r="H57" s="15" t="s">
        <v>69</v>
      </c>
      <c r="I57" s="18">
        <v>5450</v>
      </c>
      <c r="J57" s="15"/>
      <c r="K57" s="2"/>
    </row>
    <row r="58" spans="2:11" x14ac:dyDescent="0.4">
      <c r="B58" s="15">
        <v>54</v>
      </c>
      <c r="C58" s="16">
        <v>42896</v>
      </c>
      <c r="D58" s="15" t="s">
        <v>48</v>
      </c>
      <c r="E58" s="17" t="s">
        <v>49</v>
      </c>
      <c r="F58" s="15" t="s">
        <v>33</v>
      </c>
      <c r="G58" s="15" t="s">
        <v>32</v>
      </c>
      <c r="H58" s="15" t="s">
        <v>52</v>
      </c>
      <c r="I58" s="18">
        <v>3900</v>
      </c>
      <c r="J58" s="15"/>
      <c r="K58" s="2"/>
    </row>
    <row r="59" spans="2:11" x14ac:dyDescent="0.4">
      <c r="B59" s="15">
        <v>55</v>
      </c>
      <c r="C59" s="16">
        <v>42899</v>
      </c>
      <c r="D59" s="15" t="s">
        <v>17</v>
      </c>
      <c r="E59" s="17" t="s">
        <v>18</v>
      </c>
      <c r="F59" s="15" t="s">
        <v>45</v>
      </c>
      <c r="G59" s="15" t="s">
        <v>55</v>
      </c>
      <c r="H59" s="15" t="s">
        <v>68</v>
      </c>
      <c r="I59" s="18">
        <v>1540</v>
      </c>
      <c r="J59" s="15"/>
      <c r="K59" s="2"/>
    </row>
    <row r="60" spans="2:11" x14ac:dyDescent="0.4">
      <c r="B60" s="15">
        <v>56</v>
      </c>
      <c r="C60" s="16">
        <v>42901</v>
      </c>
      <c r="D60" s="15" t="s">
        <v>17</v>
      </c>
      <c r="E60" s="17" t="s">
        <v>18</v>
      </c>
      <c r="F60" s="15" t="s">
        <v>19</v>
      </c>
      <c r="G60" s="15" t="s">
        <v>20</v>
      </c>
      <c r="H60" s="15" t="s">
        <v>53</v>
      </c>
      <c r="I60" s="15">
        <v>600</v>
      </c>
      <c r="J60" s="15"/>
      <c r="K60" s="2"/>
    </row>
    <row r="61" spans="2:11" x14ac:dyDescent="0.4">
      <c r="B61" s="15">
        <v>57</v>
      </c>
      <c r="C61" s="16">
        <v>42906</v>
      </c>
      <c r="D61" s="15" t="s">
        <v>17</v>
      </c>
      <c r="E61" s="17" t="s">
        <v>18</v>
      </c>
      <c r="F61" s="15" t="s">
        <v>45</v>
      </c>
      <c r="G61" s="15" t="s">
        <v>55</v>
      </c>
      <c r="H61" s="15" t="s">
        <v>68</v>
      </c>
      <c r="I61" s="15">
        <v>850</v>
      </c>
      <c r="J61" s="15"/>
      <c r="K61" s="2"/>
    </row>
    <row r="62" spans="2:11" x14ac:dyDescent="0.4">
      <c r="B62" s="15">
        <v>58</v>
      </c>
      <c r="C62" s="16">
        <v>42913</v>
      </c>
      <c r="D62" s="15" t="s">
        <v>14</v>
      </c>
      <c r="E62" s="17" t="s">
        <v>15</v>
      </c>
      <c r="F62" s="15" t="s">
        <v>40</v>
      </c>
      <c r="G62" s="15" t="s">
        <v>63</v>
      </c>
      <c r="H62" s="15" t="s">
        <v>64</v>
      </c>
      <c r="I62" s="15">
        <v>210</v>
      </c>
      <c r="J62" s="15"/>
      <c r="K62" s="2"/>
    </row>
    <row r="63" spans="2:11" x14ac:dyDescent="0.4">
      <c r="B63" s="15">
        <v>59</v>
      </c>
      <c r="C63" s="16">
        <v>42913</v>
      </c>
      <c r="D63" s="15" t="s">
        <v>14</v>
      </c>
      <c r="E63" s="17" t="s">
        <v>15</v>
      </c>
      <c r="F63" s="15" t="s">
        <v>40</v>
      </c>
      <c r="G63" s="15" t="s">
        <v>61</v>
      </c>
      <c r="H63" s="15" t="s">
        <v>62</v>
      </c>
      <c r="I63" s="15">
        <v>190</v>
      </c>
      <c r="J63" s="15"/>
      <c r="K63" s="2"/>
    </row>
    <row r="64" spans="2:11" x14ac:dyDescent="0.4">
      <c r="B64" s="15">
        <v>60</v>
      </c>
      <c r="C64" s="16">
        <v>42918</v>
      </c>
      <c r="D64" s="15" t="s">
        <v>14</v>
      </c>
      <c r="E64" s="17" t="s">
        <v>15</v>
      </c>
      <c r="F64" s="15" t="s">
        <v>16</v>
      </c>
      <c r="G64" s="15" t="s">
        <v>10</v>
      </c>
      <c r="H64" s="15" t="s">
        <v>54</v>
      </c>
      <c r="I64" s="18">
        <v>2170</v>
      </c>
      <c r="J64" s="15"/>
      <c r="K64" s="2"/>
    </row>
    <row r="65" spans="2:11" x14ac:dyDescent="0.4">
      <c r="B65" s="15">
        <v>61</v>
      </c>
      <c r="C65" s="16">
        <v>42925</v>
      </c>
      <c r="D65" s="15" t="s">
        <v>48</v>
      </c>
      <c r="E65" s="17" t="s">
        <v>49</v>
      </c>
      <c r="F65" s="15" t="s">
        <v>35</v>
      </c>
      <c r="G65" s="15" t="s">
        <v>50</v>
      </c>
      <c r="H65" s="15" t="s">
        <v>69</v>
      </c>
      <c r="I65" s="15">
        <v>770</v>
      </c>
      <c r="J65" s="15"/>
      <c r="K65" s="2"/>
    </row>
    <row r="66" spans="2:11" x14ac:dyDescent="0.4">
      <c r="B66" s="15">
        <v>62</v>
      </c>
      <c r="C66" s="16">
        <v>42925</v>
      </c>
      <c r="D66" s="15" t="s">
        <v>48</v>
      </c>
      <c r="E66" s="17" t="s">
        <v>49</v>
      </c>
      <c r="F66" s="15" t="s">
        <v>35</v>
      </c>
      <c r="G66" s="15" t="s">
        <v>51</v>
      </c>
      <c r="H66" s="15" t="s">
        <v>69</v>
      </c>
      <c r="I66" s="18">
        <v>5450</v>
      </c>
      <c r="J66" s="15"/>
      <c r="K66" s="2"/>
    </row>
    <row r="67" spans="2:11" x14ac:dyDescent="0.4">
      <c r="B67" s="15">
        <v>63</v>
      </c>
      <c r="C67" s="16">
        <v>42925</v>
      </c>
      <c r="D67" s="15" t="s">
        <v>48</v>
      </c>
      <c r="E67" s="17" t="s">
        <v>49</v>
      </c>
      <c r="F67" s="15" t="s">
        <v>33</v>
      </c>
      <c r="G67" s="15" t="s">
        <v>32</v>
      </c>
      <c r="H67" s="15" t="s">
        <v>52</v>
      </c>
      <c r="I67" s="18">
        <v>3900</v>
      </c>
      <c r="J67" s="15"/>
      <c r="K67" s="2"/>
    </row>
    <row r="68" spans="2:11" x14ac:dyDescent="0.4">
      <c r="B68" s="15">
        <v>64</v>
      </c>
      <c r="C68" s="16">
        <v>42930</v>
      </c>
      <c r="D68" s="15" t="s">
        <v>17</v>
      </c>
      <c r="E68" s="17" t="s">
        <v>18</v>
      </c>
      <c r="F68" s="15" t="s">
        <v>19</v>
      </c>
      <c r="G68" s="15" t="s">
        <v>20</v>
      </c>
      <c r="H68" s="15" t="s">
        <v>53</v>
      </c>
      <c r="I68" s="15">
        <v>600</v>
      </c>
      <c r="J68" s="15"/>
      <c r="K68" s="2"/>
    </row>
    <row r="69" spans="2:11" x14ac:dyDescent="0.4">
      <c r="B69" s="15">
        <v>65</v>
      </c>
      <c r="C69" s="16">
        <v>42935</v>
      </c>
      <c r="D69" s="15" t="s">
        <v>48</v>
      </c>
      <c r="E69" s="17" t="s">
        <v>49</v>
      </c>
      <c r="F69" s="15" t="s">
        <v>35</v>
      </c>
      <c r="G69" s="15" t="s">
        <v>50</v>
      </c>
      <c r="H69" s="15" t="s">
        <v>69</v>
      </c>
      <c r="I69" s="15">
        <v>380</v>
      </c>
      <c r="J69" s="15"/>
      <c r="K69" s="2"/>
    </row>
    <row r="70" spans="2:11" x14ac:dyDescent="0.4">
      <c r="B70" s="15">
        <v>66</v>
      </c>
      <c r="C70" s="16">
        <v>42945</v>
      </c>
      <c r="D70" s="15" t="s">
        <v>14</v>
      </c>
      <c r="E70" s="17" t="s">
        <v>15</v>
      </c>
      <c r="F70" s="15" t="s">
        <v>16</v>
      </c>
      <c r="G70" s="15" t="s">
        <v>10</v>
      </c>
      <c r="H70" s="15" t="s">
        <v>54</v>
      </c>
      <c r="I70" s="18">
        <v>1360</v>
      </c>
      <c r="J70" s="15"/>
      <c r="K70" s="2"/>
    </row>
    <row r="71" spans="2:11" x14ac:dyDescent="0.4">
      <c r="B71" s="15">
        <v>67</v>
      </c>
      <c r="C71" s="16">
        <v>42951</v>
      </c>
      <c r="D71" s="15" t="s">
        <v>17</v>
      </c>
      <c r="E71" s="17" t="s">
        <v>18</v>
      </c>
      <c r="F71" s="15" t="s">
        <v>19</v>
      </c>
      <c r="G71" s="15" t="s">
        <v>20</v>
      </c>
      <c r="H71" s="15" t="s">
        <v>53</v>
      </c>
      <c r="I71" s="15">
        <v>600</v>
      </c>
      <c r="J71" s="15"/>
      <c r="K71" s="2"/>
    </row>
    <row r="72" spans="2:11" x14ac:dyDescent="0.4">
      <c r="B72" s="15">
        <v>68</v>
      </c>
      <c r="C72" s="16">
        <v>42951</v>
      </c>
      <c r="D72" s="15" t="s">
        <v>17</v>
      </c>
      <c r="E72" s="17" t="s">
        <v>18</v>
      </c>
      <c r="F72" s="15" t="s">
        <v>19</v>
      </c>
      <c r="G72" s="15" t="s">
        <v>20</v>
      </c>
      <c r="H72" s="15" t="s">
        <v>53</v>
      </c>
      <c r="I72" s="15">
        <v>100</v>
      </c>
      <c r="J72" s="15"/>
      <c r="K72" s="2"/>
    </row>
    <row r="73" spans="2:11" x14ac:dyDescent="0.4">
      <c r="B73" s="15">
        <v>69</v>
      </c>
      <c r="C73" s="16">
        <v>42959</v>
      </c>
      <c r="D73" s="15" t="s">
        <v>48</v>
      </c>
      <c r="E73" s="17" t="s">
        <v>49</v>
      </c>
      <c r="F73" s="15" t="s">
        <v>35</v>
      </c>
      <c r="G73" s="15" t="s">
        <v>50</v>
      </c>
      <c r="H73" s="15" t="s">
        <v>69</v>
      </c>
      <c r="I73" s="15">
        <v>770</v>
      </c>
      <c r="J73" s="15"/>
      <c r="K73" s="2"/>
    </row>
    <row r="74" spans="2:11" x14ac:dyDescent="0.4">
      <c r="B74" s="15">
        <v>70</v>
      </c>
      <c r="C74" s="16">
        <v>42959</v>
      </c>
      <c r="D74" s="15" t="s">
        <v>48</v>
      </c>
      <c r="E74" s="17" t="s">
        <v>49</v>
      </c>
      <c r="F74" s="15" t="s">
        <v>35</v>
      </c>
      <c r="G74" s="15" t="s">
        <v>51</v>
      </c>
      <c r="H74" s="15" t="s">
        <v>69</v>
      </c>
      <c r="I74" s="18">
        <v>5280</v>
      </c>
      <c r="J74" s="15"/>
      <c r="K74" s="2"/>
    </row>
    <row r="75" spans="2:11" x14ac:dyDescent="0.4">
      <c r="B75" s="15">
        <v>71</v>
      </c>
      <c r="C75" s="16">
        <v>42959</v>
      </c>
      <c r="D75" s="15" t="s">
        <v>48</v>
      </c>
      <c r="E75" s="17" t="s">
        <v>49</v>
      </c>
      <c r="F75" s="15" t="s">
        <v>33</v>
      </c>
      <c r="G75" s="15" t="s">
        <v>32</v>
      </c>
      <c r="H75" s="15" t="s">
        <v>52</v>
      </c>
      <c r="I75" s="18">
        <v>3900</v>
      </c>
      <c r="J75" s="15"/>
      <c r="K75" s="2"/>
    </row>
    <row r="76" spans="2:11" x14ac:dyDescent="0.4">
      <c r="B76" s="15">
        <v>72</v>
      </c>
      <c r="C76" s="16">
        <v>42971</v>
      </c>
      <c r="D76" s="15" t="s">
        <v>48</v>
      </c>
      <c r="E76" s="17" t="s">
        <v>49</v>
      </c>
      <c r="F76" s="15" t="s">
        <v>40</v>
      </c>
      <c r="G76" s="15" t="s">
        <v>63</v>
      </c>
      <c r="H76" s="15" t="s">
        <v>64</v>
      </c>
      <c r="I76" s="15">
        <v>610</v>
      </c>
      <c r="J76" s="15"/>
      <c r="K76" s="2"/>
    </row>
    <row r="77" spans="2:11" x14ac:dyDescent="0.4">
      <c r="B77" s="15">
        <v>73</v>
      </c>
      <c r="C77" s="16">
        <v>42971</v>
      </c>
      <c r="D77" s="15" t="s">
        <v>48</v>
      </c>
      <c r="E77" s="17" t="s">
        <v>49</v>
      </c>
      <c r="F77" s="15" t="s">
        <v>40</v>
      </c>
      <c r="G77" s="15" t="s">
        <v>61</v>
      </c>
      <c r="H77" s="15" t="s">
        <v>64</v>
      </c>
      <c r="I77" s="15">
        <v>590</v>
      </c>
      <c r="J77" s="15"/>
      <c r="K77" s="2"/>
    </row>
    <row r="78" spans="2:11" x14ac:dyDescent="0.4">
      <c r="B78" s="15">
        <v>74</v>
      </c>
      <c r="C78" s="16">
        <v>42977</v>
      </c>
      <c r="D78" s="15" t="s">
        <v>14</v>
      </c>
      <c r="E78" s="17" t="s">
        <v>15</v>
      </c>
      <c r="F78" s="15" t="s">
        <v>16</v>
      </c>
      <c r="G78" s="15" t="s">
        <v>10</v>
      </c>
      <c r="H78" s="15" t="s">
        <v>54</v>
      </c>
      <c r="I78" s="18">
        <v>2820</v>
      </c>
      <c r="J78" s="15"/>
      <c r="K78" s="2"/>
    </row>
    <row r="79" spans="2:11" x14ac:dyDescent="0.4">
      <c r="B79" s="15">
        <v>75</v>
      </c>
      <c r="C79" s="16">
        <v>42979</v>
      </c>
      <c r="D79" s="15" t="s">
        <v>17</v>
      </c>
      <c r="E79" s="17" t="s">
        <v>18</v>
      </c>
      <c r="F79" s="15" t="s">
        <v>19</v>
      </c>
      <c r="G79" s="15" t="s">
        <v>20</v>
      </c>
      <c r="H79" s="15" t="s">
        <v>53</v>
      </c>
      <c r="I79" s="15">
        <v>600</v>
      </c>
      <c r="J79" s="15"/>
      <c r="K79" s="2"/>
    </row>
    <row r="80" spans="2:11" x14ac:dyDescent="0.4">
      <c r="B80" s="15">
        <v>76</v>
      </c>
      <c r="C80" s="16">
        <v>42987</v>
      </c>
      <c r="D80" s="15" t="s">
        <v>48</v>
      </c>
      <c r="E80" s="17" t="s">
        <v>49</v>
      </c>
      <c r="F80" s="15" t="s">
        <v>35</v>
      </c>
      <c r="G80" s="15" t="s">
        <v>50</v>
      </c>
      <c r="H80" s="15" t="s">
        <v>69</v>
      </c>
      <c r="I80" s="15">
        <v>770</v>
      </c>
      <c r="J80" s="15"/>
      <c r="K80" s="2"/>
    </row>
    <row r="81" spans="2:11" x14ac:dyDescent="0.4">
      <c r="B81" s="15">
        <v>77</v>
      </c>
      <c r="C81" s="16">
        <v>42987</v>
      </c>
      <c r="D81" s="15" t="s">
        <v>48</v>
      </c>
      <c r="E81" s="17" t="s">
        <v>49</v>
      </c>
      <c r="F81" s="15" t="s">
        <v>35</v>
      </c>
      <c r="G81" s="15" t="s">
        <v>51</v>
      </c>
      <c r="H81" s="15" t="s">
        <v>69</v>
      </c>
      <c r="I81" s="18">
        <v>5450</v>
      </c>
      <c r="J81" s="15"/>
      <c r="K81" s="2"/>
    </row>
    <row r="82" spans="2:11" x14ac:dyDescent="0.4">
      <c r="B82" s="15">
        <v>78</v>
      </c>
      <c r="C82" s="16">
        <v>42987</v>
      </c>
      <c r="D82" s="15" t="s">
        <v>48</v>
      </c>
      <c r="E82" s="17" t="s">
        <v>49</v>
      </c>
      <c r="F82" s="15" t="s">
        <v>33</v>
      </c>
      <c r="G82" s="15" t="s">
        <v>32</v>
      </c>
      <c r="H82" s="15" t="s">
        <v>52</v>
      </c>
      <c r="I82" s="18">
        <v>3900</v>
      </c>
      <c r="J82" s="15"/>
      <c r="K82" s="2"/>
    </row>
    <row r="83" spans="2:11" x14ac:dyDescent="0.4">
      <c r="B83" s="15">
        <v>79</v>
      </c>
      <c r="C83" s="16">
        <v>42988</v>
      </c>
      <c r="D83" s="15" t="s">
        <v>17</v>
      </c>
      <c r="E83" s="17" t="s">
        <v>18</v>
      </c>
      <c r="F83" s="15" t="s">
        <v>19</v>
      </c>
      <c r="G83" s="15" t="s">
        <v>20</v>
      </c>
      <c r="H83" s="15" t="s">
        <v>53</v>
      </c>
      <c r="I83" s="15">
        <v>700</v>
      </c>
      <c r="J83" s="15"/>
      <c r="K83" s="2"/>
    </row>
    <row r="84" spans="2:11" x14ac:dyDescent="0.4">
      <c r="B84" s="15">
        <v>80</v>
      </c>
      <c r="C84" s="16">
        <v>43004</v>
      </c>
      <c r="D84" s="15" t="s">
        <v>17</v>
      </c>
      <c r="E84" s="17" t="s">
        <v>18</v>
      </c>
      <c r="F84" s="15" t="s">
        <v>19</v>
      </c>
      <c r="G84" s="15" t="s">
        <v>20</v>
      </c>
      <c r="H84" s="15" t="s">
        <v>53</v>
      </c>
      <c r="I84" s="15">
        <v>600</v>
      </c>
      <c r="J84" s="15"/>
      <c r="K84" s="2"/>
    </row>
    <row r="85" spans="2:11" x14ac:dyDescent="0.4">
      <c r="B85" s="15">
        <v>81</v>
      </c>
      <c r="C85" s="16">
        <v>43005</v>
      </c>
      <c r="D85" s="15" t="s">
        <v>14</v>
      </c>
      <c r="E85" s="17" t="s">
        <v>15</v>
      </c>
      <c r="F85" s="15" t="s">
        <v>16</v>
      </c>
      <c r="G85" s="15" t="s">
        <v>10</v>
      </c>
      <c r="H85" s="15" t="s">
        <v>54</v>
      </c>
      <c r="I85" s="18">
        <v>2240</v>
      </c>
      <c r="J85" s="15"/>
      <c r="K85" s="2"/>
    </row>
    <row r="86" spans="2:11" x14ac:dyDescent="0.4">
      <c r="B86" s="15">
        <v>82</v>
      </c>
      <c r="C86" s="16">
        <v>43015</v>
      </c>
      <c r="D86" s="15" t="s">
        <v>48</v>
      </c>
      <c r="E86" s="17" t="s">
        <v>49</v>
      </c>
      <c r="F86" s="15" t="s">
        <v>35</v>
      </c>
      <c r="G86" s="15" t="s">
        <v>50</v>
      </c>
      <c r="H86" s="15" t="s">
        <v>69</v>
      </c>
      <c r="I86" s="15">
        <v>770</v>
      </c>
      <c r="J86" s="15"/>
      <c r="K86" s="2"/>
    </row>
    <row r="87" spans="2:11" x14ac:dyDescent="0.4">
      <c r="B87" s="15">
        <v>83</v>
      </c>
      <c r="C87" s="16">
        <v>43015</v>
      </c>
      <c r="D87" s="15" t="s">
        <v>48</v>
      </c>
      <c r="E87" s="17" t="s">
        <v>49</v>
      </c>
      <c r="F87" s="15" t="s">
        <v>35</v>
      </c>
      <c r="G87" s="15" t="s">
        <v>51</v>
      </c>
      <c r="H87" s="15" t="s">
        <v>69</v>
      </c>
      <c r="I87" s="18">
        <v>5730</v>
      </c>
      <c r="J87" s="15"/>
      <c r="K87" s="2"/>
    </row>
    <row r="88" spans="2:11" x14ac:dyDescent="0.4">
      <c r="B88" s="15">
        <v>84</v>
      </c>
      <c r="C88" s="16">
        <v>43015</v>
      </c>
      <c r="D88" s="15" t="s">
        <v>48</v>
      </c>
      <c r="E88" s="17" t="s">
        <v>49</v>
      </c>
      <c r="F88" s="15" t="s">
        <v>33</v>
      </c>
      <c r="G88" s="15" t="s">
        <v>32</v>
      </c>
      <c r="H88" s="15" t="s">
        <v>52</v>
      </c>
      <c r="I88" s="18">
        <v>3900</v>
      </c>
      <c r="J88" s="15"/>
      <c r="K88" s="2"/>
    </row>
    <row r="89" spans="2:11" x14ac:dyDescent="0.4">
      <c r="B89" s="15">
        <v>85</v>
      </c>
      <c r="C89" s="16">
        <v>43016</v>
      </c>
      <c r="D89" s="15" t="s">
        <v>17</v>
      </c>
      <c r="E89" s="17" t="s">
        <v>18</v>
      </c>
      <c r="F89" s="15" t="s">
        <v>19</v>
      </c>
      <c r="G89" s="15" t="s">
        <v>20</v>
      </c>
      <c r="H89" s="15" t="s">
        <v>53</v>
      </c>
      <c r="I89" s="15">
        <v>600</v>
      </c>
      <c r="J89" s="15"/>
      <c r="K89" s="2"/>
    </row>
    <row r="90" spans="2:11" x14ac:dyDescent="0.4">
      <c r="B90" s="15">
        <v>86</v>
      </c>
      <c r="C90" s="16">
        <v>43026</v>
      </c>
      <c r="D90" s="15" t="s">
        <v>17</v>
      </c>
      <c r="E90" s="17" t="s">
        <v>18</v>
      </c>
      <c r="F90" s="15" t="s">
        <v>19</v>
      </c>
      <c r="G90" s="15" t="s">
        <v>20</v>
      </c>
      <c r="H90" s="15" t="s">
        <v>53</v>
      </c>
      <c r="I90" s="15">
        <v>600</v>
      </c>
      <c r="J90" s="15"/>
      <c r="K90" s="2"/>
    </row>
    <row r="91" spans="2:11" x14ac:dyDescent="0.4">
      <c r="B91" s="15">
        <v>87</v>
      </c>
      <c r="C91" s="16">
        <v>43034</v>
      </c>
      <c r="D91" s="15" t="s">
        <v>17</v>
      </c>
      <c r="E91" s="17" t="s">
        <v>18</v>
      </c>
      <c r="F91" s="15" t="s">
        <v>19</v>
      </c>
      <c r="G91" s="15" t="s">
        <v>20</v>
      </c>
      <c r="H91" s="15" t="s">
        <v>53</v>
      </c>
      <c r="I91" s="15">
        <v>600</v>
      </c>
      <c r="J91" s="15"/>
      <c r="K91" s="2"/>
    </row>
    <row r="92" spans="2:11" x14ac:dyDescent="0.4">
      <c r="B92" s="15">
        <v>88</v>
      </c>
      <c r="C92" s="16">
        <v>43034</v>
      </c>
      <c r="D92" s="15" t="s">
        <v>14</v>
      </c>
      <c r="E92" s="17" t="s">
        <v>15</v>
      </c>
      <c r="F92" s="15" t="s">
        <v>16</v>
      </c>
      <c r="G92" s="15" t="s">
        <v>10</v>
      </c>
      <c r="H92" s="15" t="s">
        <v>54</v>
      </c>
      <c r="I92" s="18">
        <v>2240</v>
      </c>
      <c r="J92" s="15"/>
      <c r="K92" s="2"/>
    </row>
    <row r="93" spans="2:11" x14ac:dyDescent="0.4">
      <c r="B93" s="15">
        <v>89</v>
      </c>
      <c r="C93" s="16">
        <v>43044</v>
      </c>
      <c r="D93" s="15" t="s">
        <v>48</v>
      </c>
      <c r="E93" s="17" t="s">
        <v>49</v>
      </c>
      <c r="F93" s="15" t="s">
        <v>35</v>
      </c>
      <c r="G93" s="15" t="s">
        <v>50</v>
      </c>
      <c r="H93" s="15" t="s">
        <v>69</v>
      </c>
      <c r="I93" s="15">
        <v>770</v>
      </c>
      <c r="J93" s="15"/>
      <c r="K93" s="2"/>
    </row>
    <row r="94" spans="2:11" x14ac:dyDescent="0.4">
      <c r="B94" s="15">
        <v>90</v>
      </c>
      <c r="C94" s="16">
        <v>43044</v>
      </c>
      <c r="D94" s="15" t="s">
        <v>48</v>
      </c>
      <c r="E94" s="17" t="s">
        <v>49</v>
      </c>
      <c r="F94" s="15" t="s">
        <v>35</v>
      </c>
      <c r="G94" s="15" t="s">
        <v>51</v>
      </c>
      <c r="H94" s="15" t="s">
        <v>69</v>
      </c>
      <c r="I94" s="18">
        <v>5450</v>
      </c>
      <c r="J94" s="15"/>
      <c r="K94" s="2"/>
    </row>
    <row r="95" spans="2:11" x14ac:dyDescent="0.4">
      <c r="B95" s="15">
        <v>91</v>
      </c>
      <c r="C95" s="16">
        <v>43044</v>
      </c>
      <c r="D95" s="15" t="s">
        <v>48</v>
      </c>
      <c r="E95" s="17" t="s">
        <v>49</v>
      </c>
      <c r="F95" s="15" t="s">
        <v>33</v>
      </c>
      <c r="G95" s="15" t="s">
        <v>32</v>
      </c>
      <c r="H95" s="15" t="s">
        <v>52</v>
      </c>
      <c r="I95" s="18">
        <v>3900</v>
      </c>
      <c r="J95" s="15"/>
      <c r="K95" s="2"/>
    </row>
    <row r="96" spans="2:11" x14ac:dyDescent="0.4">
      <c r="B96" s="15">
        <v>92</v>
      </c>
      <c r="C96" s="16">
        <v>43048</v>
      </c>
      <c r="D96" s="15" t="s">
        <v>14</v>
      </c>
      <c r="E96" s="17" t="s">
        <v>15</v>
      </c>
      <c r="F96" s="15" t="s">
        <v>40</v>
      </c>
      <c r="G96" s="15" t="s">
        <v>63</v>
      </c>
      <c r="H96" s="15" t="s">
        <v>64</v>
      </c>
      <c r="I96" s="15">
        <v>280</v>
      </c>
      <c r="J96" s="15"/>
      <c r="K96" s="2"/>
    </row>
    <row r="97" spans="2:11" x14ac:dyDescent="0.4">
      <c r="B97" s="15">
        <v>93</v>
      </c>
      <c r="C97" s="16">
        <v>43048</v>
      </c>
      <c r="D97" s="15" t="s">
        <v>14</v>
      </c>
      <c r="E97" s="17" t="s">
        <v>15</v>
      </c>
      <c r="F97" s="15" t="s">
        <v>40</v>
      </c>
      <c r="G97" s="15" t="s">
        <v>61</v>
      </c>
      <c r="H97" s="15" t="s">
        <v>62</v>
      </c>
      <c r="I97" s="15">
        <v>450</v>
      </c>
      <c r="J97" s="15"/>
      <c r="K97" s="2"/>
    </row>
    <row r="98" spans="2:11" x14ac:dyDescent="0.4">
      <c r="B98" s="15">
        <v>94</v>
      </c>
      <c r="C98" s="16">
        <v>43054</v>
      </c>
      <c r="D98" s="15" t="s">
        <v>14</v>
      </c>
      <c r="E98" s="17" t="s">
        <v>15</v>
      </c>
      <c r="F98" s="15" t="s">
        <v>40</v>
      </c>
      <c r="G98" s="15" t="s">
        <v>63</v>
      </c>
      <c r="H98" s="15" t="s">
        <v>64</v>
      </c>
      <c r="I98" s="15">
        <v>280</v>
      </c>
      <c r="J98" s="15"/>
      <c r="K98" s="2"/>
    </row>
    <row r="99" spans="2:11" x14ac:dyDescent="0.4">
      <c r="B99" s="15">
        <v>95</v>
      </c>
      <c r="C99" s="16">
        <v>43054</v>
      </c>
      <c r="D99" s="15" t="s">
        <v>14</v>
      </c>
      <c r="E99" s="17" t="s">
        <v>15</v>
      </c>
      <c r="F99" s="15" t="s">
        <v>40</v>
      </c>
      <c r="G99" s="15" t="s">
        <v>61</v>
      </c>
      <c r="H99" s="15" t="s">
        <v>62</v>
      </c>
      <c r="I99" s="15">
        <v>240</v>
      </c>
      <c r="J99" s="15"/>
      <c r="K99" s="2"/>
    </row>
    <row r="100" spans="2:11" x14ac:dyDescent="0.4">
      <c r="B100" s="15">
        <v>96</v>
      </c>
      <c r="C100" s="16">
        <v>43057</v>
      </c>
      <c r="D100" s="15" t="s">
        <v>17</v>
      </c>
      <c r="E100" s="17" t="s">
        <v>18</v>
      </c>
      <c r="F100" s="15" t="s">
        <v>19</v>
      </c>
      <c r="G100" s="15" t="s">
        <v>20</v>
      </c>
      <c r="H100" s="15" t="s">
        <v>53</v>
      </c>
      <c r="I100" s="15">
        <v>600</v>
      </c>
      <c r="J100" s="15"/>
      <c r="K100" s="2"/>
    </row>
    <row r="101" spans="2:11" x14ac:dyDescent="0.4">
      <c r="B101" s="15">
        <v>97</v>
      </c>
      <c r="C101" s="16">
        <v>43058</v>
      </c>
      <c r="D101" s="15" t="s">
        <v>14</v>
      </c>
      <c r="E101" s="17" t="s">
        <v>15</v>
      </c>
      <c r="F101" s="15" t="s">
        <v>40</v>
      </c>
      <c r="G101" s="15" t="s">
        <v>63</v>
      </c>
      <c r="H101" s="15" t="s">
        <v>64</v>
      </c>
      <c r="I101" s="15">
        <v>280</v>
      </c>
      <c r="J101" s="15"/>
      <c r="K101" s="2"/>
    </row>
    <row r="102" spans="2:11" x14ac:dyDescent="0.4">
      <c r="B102" s="15">
        <v>98</v>
      </c>
      <c r="C102" s="16">
        <v>43061</v>
      </c>
      <c r="D102" s="15" t="s">
        <v>14</v>
      </c>
      <c r="E102" s="17" t="s">
        <v>15</v>
      </c>
      <c r="F102" s="15" t="s">
        <v>40</v>
      </c>
      <c r="G102" s="15" t="s">
        <v>63</v>
      </c>
      <c r="H102" s="15" t="s">
        <v>64</v>
      </c>
      <c r="I102" s="15">
        <v>300</v>
      </c>
      <c r="J102" s="15"/>
      <c r="K102" s="2"/>
    </row>
    <row r="103" spans="2:11" x14ac:dyDescent="0.4">
      <c r="B103" s="15">
        <v>99</v>
      </c>
      <c r="C103" s="16">
        <v>43061</v>
      </c>
      <c r="D103" s="15" t="s">
        <v>14</v>
      </c>
      <c r="E103" s="17" t="s">
        <v>15</v>
      </c>
      <c r="F103" s="15" t="s">
        <v>40</v>
      </c>
      <c r="G103" s="15" t="s">
        <v>61</v>
      </c>
      <c r="H103" s="15" t="s">
        <v>62</v>
      </c>
      <c r="I103" s="15">
        <v>230</v>
      </c>
      <c r="J103" s="15"/>
      <c r="K103" s="2"/>
    </row>
    <row r="104" spans="2:11" x14ac:dyDescent="0.4">
      <c r="B104" s="15">
        <v>100</v>
      </c>
      <c r="C104" s="16">
        <v>43063</v>
      </c>
      <c r="D104" s="15" t="s">
        <v>14</v>
      </c>
      <c r="E104" s="17" t="s">
        <v>15</v>
      </c>
      <c r="F104" s="15" t="s">
        <v>16</v>
      </c>
      <c r="G104" s="15" t="s">
        <v>10</v>
      </c>
      <c r="H104" s="15" t="s">
        <v>54</v>
      </c>
      <c r="I104" s="18">
        <v>2660</v>
      </c>
      <c r="J104" s="15"/>
      <c r="K104" s="2"/>
    </row>
    <row r="105" spans="2:11" x14ac:dyDescent="0.4">
      <c r="B105" s="15">
        <v>101</v>
      </c>
      <c r="C105" s="16">
        <v>43068</v>
      </c>
      <c r="D105" s="15" t="s">
        <v>14</v>
      </c>
      <c r="E105" s="17" t="s">
        <v>15</v>
      </c>
      <c r="F105" s="15" t="s">
        <v>40</v>
      </c>
      <c r="G105" s="15" t="s">
        <v>61</v>
      </c>
      <c r="H105" s="15" t="s">
        <v>62</v>
      </c>
      <c r="I105" s="15">
        <v>230</v>
      </c>
      <c r="J105" s="15"/>
      <c r="K105" s="2"/>
    </row>
    <row r="106" spans="2:11" x14ac:dyDescent="0.4">
      <c r="B106" s="15">
        <v>102</v>
      </c>
      <c r="C106" s="16">
        <v>43075</v>
      </c>
      <c r="D106" s="15" t="s">
        <v>14</v>
      </c>
      <c r="E106" s="17" t="s">
        <v>15</v>
      </c>
      <c r="F106" s="15" t="s">
        <v>40</v>
      </c>
      <c r="G106" s="15" t="s">
        <v>63</v>
      </c>
      <c r="H106" s="15" t="s">
        <v>64</v>
      </c>
      <c r="I106" s="15">
        <v>300</v>
      </c>
      <c r="J106" s="15"/>
      <c r="K106" s="2"/>
    </row>
    <row r="107" spans="2:11" x14ac:dyDescent="0.4">
      <c r="B107" s="15">
        <v>103</v>
      </c>
      <c r="C107" s="16">
        <v>43075</v>
      </c>
      <c r="D107" s="15" t="s">
        <v>14</v>
      </c>
      <c r="E107" s="17" t="s">
        <v>15</v>
      </c>
      <c r="F107" s="15" t="s">
        <v>40</v>
      </c>
      <c r="G107" s="15" t="s">
        <v>61</v>
      </c>
      <c r="H107" s="15" t="s">
        <v>62</v>
      </c>
      <c r="I107" s="15">
        <v>230</v>
      </c>
      <c r="J107" s="15"/>
      <c r="K107" s="2"/>
    </row>
    <row r="108" spans="2:11" x14ac:dyDescent="0.4">
      <c r="B108" s="15">
        <v>104</v>
      </c>
      <c r="C108" s="16">
        <v>43079</v>
      </c>
      <c r="D108" s="15" t="s">
        <v>48</v>
      </c>
      <c r="E108" s="17" t="s">
        <v>49</v>
      </c>
      <c r="F108" s="15" t="s">
        <v>35</v>
      </c>
      <c r="G108" s="15" t="s">
        <v>50</v>
      </c>
      <c r="H108" s="15" t="s">
        <v>69</v>
      </c>
      <c r="I108" s="15">
        <v>770</v>
      </c>
      <c r="J108" s="15"/>
      <c r="K108" s="2"/>
    </row>
    <row r="109" spans="2:11" x14ac:dyDescent="0.4">
      <c r="B109" s="15">
        <v>105</v>
      </c>
      <c r="C109" s="16">
        <v>43079</v>
      </c>
      <c r="D109" s="15" t="s">
        <v>48</v>
      </c>
      <c r="E109" s="17" t="s">
        <v>49</v>
      </c>
      <c r="F109" s="15" t="s">
        <v>35</v>
      </c>
      <c r="G109" s="15" t="s">
        <v>51</v>
      </c>
      <c r="H109" s="15" t="s">
        <v>69</v>
      </c>
      <c r="I109" s="18">
        <v>5450</v>
      </c>
      <c r="J109" s="15"/>
      <c r="K109" s="2"/>
    </row>
    <row r="110" spans="2:11" x14ac:dyDescent="0.4">
      <c r="B110" s="15">
        <v>106</v>
      </c>
      <c r="C110" s="16">
        <v>43079</v>
      </c>
      <c r="D110" s="15" t="s">
        <v>48</v>
      </c>
      <c r="E110" s="17" t="s">
        <v>49</v>
      </c>
      <c r="F110" s="15" t="s">
        <v>33</v>
      </c>
      <c r="G110" s="15" t="s">
        <v>32</v>
      </c>
      <c r="H110" s="15" t="s">
        <v>52</v>
      </c>
      <c r="I110" s="18">
        <v>3900</v>
      </c>
      <c r="J110" s="15"/>
      <c r="K110" s="2"/>
    </row>
    <row r="111" spans="2:11" x14ac:dyDescent="0.4">
      <c r="B111" s="15">
        <v>107</v>
      </c>
      <c r="C111" s="16">
        <v>43082</v>
      </c>
      <c r="D111" s="15" t="s">
        <v>14</v>
      </c>
      <c r="E111" s="17" t="s">
        <v>15</v>
      </c>
      <c r="F111" s="15" t="s">
        <v>40</v>
      </c>
      <c r="G111" s="15" t="s">
        <v>63</v>
      </c>
      <c r="H111" s="15" t="s">
        <v>64</v>
      </c>
      <c r="I111" s="15">
        <v>300</v>
      </c>
      <c r="J111" s="15"/>
      <c r="K111" s="2"/>
    </row>
    <row r="112" spans="2:11" x14ac:dyDescent="0.4">
      <c r="B112" s="15">
        <v>108</v>
      </c>
      <c r="C112" s="16">
        <v>43082</v>
      </c>
      <c r="D112" s="15" t="s">
        <v>14</v>
      </c>
      <c r="E112" s="17" t="s">
        <v>15</v>
      </c>
      <c r="F112" s="15" t="s">
        <v>40</v>
      </c>
      <c r="G112" s="15" t="s">
        <v>61</v>
      </c>
      <c r="H112" s="15" t="s">
        <v>62</v>
      </c>
      <c r="I112" s="15">
        <v>230</v>
      </c>
      <c r="J112" s="15"/>
      <c r="K112" s="2"/>
    </row>
    <row r="113" spans="2:11" x14ac:dyDescent="0.4">
      <c r="B113" s="15">
        <v>109</v>
      </c>
      <c r="C113" s="16">
        <v>43084</v>
      </c>
      <c r="D113" s="15" t="s">
        <v>17</v>
      </c>
      <c r="E113" s="17" t="s">
        <v>18</v>
      </c>
      <c r="F113" s="15" t="s">
        <v>19</v>
      </c>
      <c r="G113" s="15" t="s">
        <v>20</v>
      </c>
      <c r="H113" s="15" t="s">
        <v>53</v>
      </c>
      <c r="I113" s="15">
        <v>600</v>
      </c>
      <c r="J113" s="15"/>
      <c r="K113" s="2"/>
    </row>
    <row r="114" spans="2:11" x14ac:dyDescent="0.4">
      <c r="B114" s="15">
        <v>110</v>
      </c>
      <c r="C114" s="16">
        <v>43089</v>
      </c>
      <c r="D114" s="15" t="s">
        <v>14</v>
      </c>
      <c r="E114" s="17" t="s">
        <v>15</v>
      </c>
      <c r="F114" s="15" t="s">
        <v>40</v>
      </c>
      <c r="G114" s="15" t="s">
        <v>63</v>
      </c>
      <c r="H114" s="15" t="s">
        <v>64</v>
      </c>
      <c r="I114" s="15">
        <v>370</v>
      </c>
      <c r="J114" s="15"/>
      <c r="K114" s="2"/>
    </row>
    <row r="115" spans="2:11" x14ac:dyDescent="0.4">
      <c r="B115" s="15">
        <v>111</v>
      </c>
      <c r="C115" s="16">
        <v>43089</v>
      </c>
      <c r="D115" s="15" t="s">
        <v>14</v>
      </c>
      <c r="E115" s="17" t="s">
        <v>15</v>
      </c>
      <c r="F115" s="15" t="s">
        <v>40</v>
      </c>
      <c r="G115" s="15" t="s">
        <v>61</v>
      </c>
      <c r="H115" s="15" t="s">
        <v>62</v>
      </c>
      <c r="I115" s="15">
        <v>230</v>
      </c>
      <c r="J115" s="15"/>
      <c r="K115" s="2"/>
    </row>
    <row r="116" spans="2:11" x14ac:dyDescent="0.4">
      <c r="B116" s="15">
        <v>112</v>
      </c>
      <c r="C116" s="16">
        <v>43095</v>
      </c>
      <c r="D116" s="15" t="s">
        <v>14</v>
      </c>
      <c r="E116" s="17" t="s">
        <v>15</v>
      </c>
      <c r="F116" s="15" t="s">
        <v>16</v>
      </c>
      <c r="G116" s="15" t="s">
        <v>10</v>
      </c>
      <c r="H116" s="15" t="s">
        <v>54</v>
      </c>
      <c r="I116" s="18">
        <v>2180</v>
      </c>
      <c r="J116" s="15"/>
      <c r="K116" s="2"/>
    </row>
    <row r="117" spans="2:11" x14ac:dyDescent="0.4">
      <c r="B117" s="15">
        <v>113</v>
      </c>
      <c r="C117" s="16">
        <v>43096</v>
      </c>
      <c r="D117" s="15" t="s">
        <v>17</v>
      </c>
      <c r="E117" s="17" t="s">
        <v>18</v>
      </c>
      <c r="F117" s="15" t="s">
        <v>19</v>
      </c>
      <c r="G117" s="15" t="s">
        <v>20</v>
      </c>
      <c r="H117" s="15" t="s">
        <v>53</v>
      </c>
      <c r="I117" s="15">
        <v>600</v>
      </c>
      <c r="J117" s="15"/>
      <c r="K117" s="2"/>
    </row>
    <row r="118" spans="2:11" x14ac:dyDescent="0.4">
      <c r="B118" s="15">
        <v>114</v>
      </c>
      <c r="C118" s="16">
        <v>43097</v>
      </c>
      <c r="D118" s="15" t="s">
        <v>14</v>
      </c>
      <c r="E118" s="17" t="s">
        <v>15</v>
      </c>
      <c r="F118" s="15" t="s">
        <v>40</v>
      </c>
      <c r="G118" s="15" t="s">
        <v>63</v>
      </c>
      <c r="H118" s="15" t="s">
        <v>64</v>
      </c>
      <c r="I118" s="15">
        <v>420</v>
      </c>
      <c r="J118" s="15"/>
      <c r="K118" s="2"/>
    </row>
    <row r="119" spans="2:11" x14ac:dyDescent="0.4">
      <c r="B119" s="15">
        <v>115</v>
      </c>
      <c r="C119" s="16">
        <v>43097</v>
      </c>
      <c r="D119" s="15" t="s">
        <v>14</v>
      </c>
      <c r="E119" s="17" t="s">
        <v>15</v>
      </c>
      <c r="F119" s="15" t="s">
        <v>40</v>
      </c>
      <c r="G119" s="15" t="s">
        <v>61</v>
      </c>
      <c r="H119" s="15" t="s">
        <v>62</v>
      </c>
      <c r="I119" s="15">
        <v>230</v>
      </c>
      <c r="J119" s="15"/>
      <c r="K119" s="2"/>
    </row>
  </sheetData>
  <sortState ref="B5:J119">
    <sortCondition ref="C5"/>
  </sortState>
  <phoneticPr fontId="5"/>
  <dataValidations count="2">
    <dataValidation type="list" allowBlank="1" showInputMessage="1" showErrorMessage="1" sqref="D8:D119">
      <formula1>家族</formula1>
    </dataValidation>
    <dataValidation type="list" allowBlank="1" showInputMessage="1" showErrorMessage="1" sqref="G8:G119">
      <formula1>病院名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Sheet1</vt:lpstr>
      <vt:lpstr>Sheet2</vt:lpstr>
      <vt:lpstr>ピボット</vt:lpstr>
      <vt:lpstr>医療費明細</vt:lpstr>
      <vt:lpstr>元データ</vt:lpstr>
      <vt:lpstr>家族</vt:lpstr>
      <vt:lpstr>病院名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</dc:creator>
  <cp:lastModifiedBy>yone</cp:lastModifiedBy>
  <dcterms:created xsi:type="dcterms:W3CDTF">2017-03-12T01:54:01Z</dcterms:created>
  <dcterms:modified xsi:type="dcterms:W3CDTF">2017-03-13T01:34:32Z</dcterms:modified>
</cp:coreProperties>
</file>